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S:\CIE\5. Study Abroad\Faculty-Led Programs\AY 2024-2025\"/>
    </mc:Choice>
  </mc:AlternateContent>
  <xr:revisionPtr revIDLastSave="0" documentId="13_ncr:1_{6889D382-FAF6-472F-87A4-EE83EBA90A64}" xr6:coauthVersionLast="47" xr6:coauthVersionMax="47" xr10:uidLastSave="{00000000-0000-0000-0000-000000000000}"/>
  <bookViews>
    <workbookView xWindow="49170" yWindow="-120" windowWidth="29040" windowHeight="15840" xr2:uid="{00000000-000D-0000-FFFF-FFFF00000000}"/>
  </bookViews>
  <sheets>
    <sheet name="Budget Worksheet" sheetId="1" r:id="rId1"/>
    <sheet name="Per Diem Calculation" sheetId="3" r:id="rId2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F9" i="3" l="1"/>
  <c r="G9" i="3" s="1"/>
  <c r="F10" i="3"/>
  <c r="G10" i="3" s="1"/>
  <c r="F11" i="3"/>
  <c r="G11" i="3" s="1"/>
  <c r="D16" i="3"/>
  <c r="D28" i="3"/>
  <c r="F20" i="3"/>
  <c r="G20" i="3"/>
  <c r="H20" i="3"/>
  <c r="H23" i="3" s="1"/>
  <c r="D29" i="3" s="1"/>
  <c r="F21" i="3"/>
  <c r="G21" i="3"/>
  <c r="H21" i="3"/>
  <c r="F22" i="3"/>
  <c r="G22" i="3"/>
  <c r="H22" i="3"/>
  <c r="C29" i="1"/>
  <c r="C37" i="1" s="1"/>
  <c r="C39" i="1" s="1"/>
  <c r="C65" i="1"/>
  <c r="C51" i="1" l="1"/>
  <c r="C54" i="1" s="1"/>
  <c r="C56" i="1" s="1"/>
  <c r="C67" i="1" s="1"/>
  <c r="G12" i="3"/>
  <c r="D27" i="3" s="1"/>
  <c r="D30" i="3" s="1"/>
  <c r="D32" i="3" s="1"/>
</calcChain>
</file>

<file path=xl/sharedStrings.xml><?xml version="1.0" encoding="utf-8"?>
<sst xmlns="http://schemas.openxmlformats.org/spreadsheetml/2006/main" count="133" uniqueCount="114">
  <si>
    <t>WORLD: INTERNATIONAL LEARNING</t>
  </si>
  <si>
    <t>FACULTY LED PROGRAMS BUDGET WORKSHEET</t>
  </si>
  <si>
    <t>Program Name:</t>
  </si>
  <si>
    <t>Primary Faculty Leader:</t>
  </si>
  <si>
    <t>Co-Leader or Staff Assisting:</t>
  </si>
  <si>
    <t>Primary Faculty-Leader SU I.D. #</t>
  </si>
  <si>
    <t>Number of academic credits for this program:</t>
  </si>
  <si>
    <t>Co-Leader or Staff Assisting SU I.D.#:</t>
  </si>
  <si>
    <t>Explanation</t>
  </si>
  <si>
    <t>Date of departure from USA</t>
  </si>
  <si>
    <t>Date of return to USA</t>
  </si>
  <si>
    <t>Number of Days on Program</t>
  </si>
  <si>
    <t xml:space="preserve">Budget preparation date:  </t>
  </si>
  <si>
    <t>Budget review date:</t>
  </si>
  <si>
    <t>DIL Approval Date</t>
  </si>
  <si>
    <t>Minimum number of students</t>
  </si>
  <si>
    <t xml:space="preserve"> Maximum number of students</t>
  </si>
  <si>
    <t>Number of faculty leaders/staff</t>
  </si>
  <si>
    <t>Number of Graduate Assistants</t>
  </si>
  <si>
    <t>Leader(s) Costs</t>
  </si>
  <si>
    <t>Per Person Cost</t>
  </si>
  <si>
    <t>Faculty/Staff/GA Airfare</t>
  </si>
  <si>
    <t>Faculty/Staff/GA Lodging</t>
  </si>
  <si>
    <t xml:space="preserve">Faculty/Staff/GA Meals </t>
  </si>
  <si>
    <t>Faculty/Staff/GA Salary (and Benefits if applicable)</t>
  </si>
  <si>
    <t>Leaders Per Diem * 50% of USG Allowable</t>
  </si>
  <si>
    <t>Leaders Ground Transportation</t>
  </si>
  <si>
    <t>Other:</t>
  </si>
  <si>
    <t>Total cost per program Leader/staff</t>
  </si>
  <si>
    <t>Program Printing **</t>
  </si>
  <si>
    <t>Total cost per Program (rentals etc)</t>
  </si>
  <si>
    <t>Total Leader  &amp; Program Cost</t>
  </si>
  <si>
    <t>Per Student Cost (For Faculty/Staff)</t>
  </si>
  <si>
    <t>PER STUDENT PROGRAM COSTS</t>
  </si>
  <si>
    <t>Provider Student Cost</t>
  </si>
  <si>
    <r>
      <t xml:space="preserve">Student Lodging </t>
    </r>
    <r>
      <rPr>
        <i/>
        <sz val="8"/>
        <rFont val="Century Gothic"/>
        <family val="2"/>
      </rPr>
      <t>(do not include if provider offers)</t>
    </r>
  </si>
  <si>
    <t>Student Meals</t>
  </si>
  <si>
    <t>Student Co-curricular activities</t>
  </si>
  <si>
    <t>Student Health and Accident Insurance</t>
  </si>
  <si>
    <t xml:space="preserve">Other: </t>
  </si>
  <si>
    <t>Per student faculty&amp; program cost</t>
  </si>
  <si>
    <t>Subtotal</t>
  </si>
  <si>
    <t>Contingency (5%)</t>
  </si>
  <si>
    <t>Total Per Student Cost SU</t>
  </si>
  <si>
    <t>Out of Pocket Student Costs</t>
  </si>
  <si>
    <t>Passport</t>
  </si>
  <si>
    <t>Visa</t>
  </si>
  <si>
    <t>Course Books and Materials</t>
  </si>
  <si>
    <t>Meals not covered by Program</t>
  </si>
  <si>
    <t xml:space="preserve">Student Airfare </t>
  </si>
  <si>
    <t>Total Per Student Cost (Out of Pocket)</t>
  </si>
  <si>
    <t>Total Estimated Cost Per Student</t>
  </si>
  <si>
    <t>*  Per Diem is calculated at 50% of USG allowable rates as of the date of budget completion.</t>
  </si>
  <si>
    <t>Any meals included in the program costs will be deducted accordingly.</t>
  </si>
  <si>
    <t>** All additional printing costs must be included in budget under "Other."</t>
  </si>
  <si>
    <t>Signatures will represent final agreed to budget.</t>
  </si>
  <si>
    <t>Date</t>
  </si>
  <si>
    <t>Tuition ***</t>
  </si>
  <si>
    <t>Director of International Learning</t>
  </si>
  <si>
    <t>Faculty Leader Signature</t>
  </si>
  <si>
    <t>and available for all students.  Non-study abroad summer tuition is discounted at 55% from the published rate to show the University commitment to grow summer school enrollment.</t>
  </si>
  <si>
    <t>Form updated 4/24/2017</t>
  </si>
  <si>
    <r>
      <t xml:space="preserve">*** Stetson tuition for one unit of summer study abroad is </t>
    </r>
    <r>
      <rPr>
        <b/>
        <sz val="9"/>
        <rFont val="Century Gothic"/>
        <family val="2"/>
      </rPr>
      <t>$996 (</t>
    </r>
    <r>
      <rPr>
        <sz val="9"/>
        <rFont val="Century Gothic"/>
        <family val="2"/>
      </rPr>
      <t xml:space="preserve">which represents a 78% discount from the published Stetson tution rate of $4600 per unit) to show the University commitment to making summer study abroad more affordable </t>
    </r>
  </si>
  <si>
    <t>Program Budget Code:</t>
  </si>
  <si>
    <t>https://aoprals.state.gov/web920/per_diem.asp</t>
  </si>
  <si>
    <t>1. Open the link above</t>
  </si>
  <si>
    <t>2. Select country &amp; click "go"</t>
  </si>
  <si>
    <t>3. Select the most applicable rate based on the location of the program</t>
  </si>
  <si>
    <t>4. Pull the M&amp;IE rate</t>
  </si>
  <si>
    <t>M&amp;IE Rate</t>
  </si>
  <si>
    <t>https://aoprals.state.gov/content.asp?content_id=114&amp;menu_id=75</t>
  </si>
  <si>
    <t>2. Go to applicable row based upon the M&amp;IE rate found above</t>
  </si>
  <si>
    <t>3. Pull the breakfast, lunch, and dinner rates</t>
  </si>
  <si>
    <t>Breakfast</t>
  </si>
  <si>
    <t>Lunch</t>
  </si>
  <si>
    <t>Dinner</t>
  </si>
  <si>
    <t>Last Day Travel</t>
  </si>
  <si>
    <t>First Day Travel</t>
  </si>
  <si>
    <t>https://www.gsa.gov/travel/plan-book/per-diem-rates/per-diem-rates-lookup/?action=perdiems_report&amp;state=FL&amp;fiscal_year=2019&amp;zip=&amp;city=</t>
  </si>
  <si>
    <t>2. Go to M&amp;IE Breakdown and select "Orlando"</t>
  </si>
  <si>
    <t>1. Use program proposal to pull quantity and inclusion information</t>
  </si>
  <si>
    <t>In Country</t>
  </si>
  <si>
    <t>Per Diem</t>
  </si>
  <si>
    <t>Per Diem Calculation Breakdown</t>
  </si>
  <si>
    <t>*only edit cells that are highlighted</t>
  </si>
  <si>
    <t>Cost per Meal</t>
  </si>
  <si>
    <t>Total Cost</t>
  </si>
  <si>
    <t># of Meals</t>
  </si>
  <si>
    <t># Included</t>
  </si>
  <si>
    <t># to Compensate</t>
  </si>
  <si>
    <t>Meal</t>
  </si>
  <si>
    <t>In Country Total Cost</t>
  </si>
  <si>
    <t>First Day Travel Total Cost</t>
  </si>
  <si>
    <t>Last Day Travel Total Cost</t>
  </si>
  <si>
    <t>Per Diem Value Calculation</t>
  </si>
  <si>
    <t>Pre-Reduction Total</t>
  </si>
  <si>
    <t>Pre-Reduction</t>
  </si>
  <si>
    <t>Reduction</t>
  </si>
  <si>
    <t>Basis for Calculations</t>
  </si>
  <si>
    <t>Quantity and Inclusion Based on Program</t>
  </si>
  <si>
    <t>4. 50% of the preliminary sum is used to calculate the final per diem</t>
  </si>
  <si>
    <t>1. "In Country Total Cost" is calculated as a sum of the in-country rates for the meals that are not included in the program</t>
  </si>
  <si>
    <t>3. "Last Day Travel Total Cost" is calculated as the sum of the travel day rates for the meals not included in the program multiplied by 75%</t>
  </si>
  <si>
    <t>PER DIEM</t>
  </si>
  <si>
    <t>Rate</t>
  </si>
  <si>
    <t># of Days</t>
  </si>
  <si>
    <t>3. Pull the "First &amp; Last Day of Travel" rate</t>
  </si>
  <si>
    <t>2. "First Day Travel Total Cost" is calculated as the "First &amp; Last Day of Travel" rate for Orlando</t>
  </si>
  <si>
    <t>1200-245</t>
  </si>
  <si>
    <t>Other: RT Airfare</t>
  </si>
  <si>
    <t>Other: Guides and Researchers</t>
  </si>
  <si>
    <t>Other: visa</t>
  </si>
  <si>
    <t>Cost includes Passport Fee($130), Execution Fee ($35) &amp; Two Photos ($12)</t>
  </si>
  <si>
    <t>Total Owed to Stetson:  Rounded to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</si>
</sst>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[$-409]d\-mmm\-yy;@"/>
    <numFmt numFmtId="166" formatCode="_([$$-409]* #,##0.00_);_([$$-409]* \(#,##0.00\);_([$$-409]* &quot;-&quot;??_);_(@_)"/>
  </numFmts>
  <fonts count="3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1"/>
      <name val="Candara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color indexed="23"/>
      <name val="Arial Black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10"/>
      <color theme="2" tint="-0.749992370372631"/>
      <name val="Century Gothic"/>
      <family val="2"/>
    </font>
    <font>
      <sz val="9"/>
      <name val="Century Gothic"/>
      <family val="2"/>
    </font>
    <font>
      <i/>
      <sz val="8"/>
      <name val="Century Gothic"/>
      <family val="2"/>
    </font>
    <font>
      <b/>
      <sz val="10"/>
      <color theme="5" tint="-0.499984740745262"/>
      <name val="Century Gothic"/>
      <family val="2"/>
    </font>
    <font>
      <b/>
      <i/>
      <sz val="10"/>
      <color theme="5" tint="-0.499984740745262"/>
      <name val="Century Gothic"/>
      <family val="2"/>
    </font>
    <font>
      <sz val="10"/>
      <color theme="5" tint="-0.499984740745262"/>
      <name val="Century Gothic"/>
      <family val="2"/>
    </font>
    <font>
      <sz val="8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b/>
      <i/>
      <sz val="10"/>
      <name val="Candara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theme="4" tint="0.3999755851924192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64" applyNumberFormat="0" applyFill="0" applyAlignment="0" applyProtection="0"/>
    <xf numFmtId="0" fontId="22" fillId="0" borderId="65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77">
    <xf numFmtId="0" fontId="0" fillId="0" borderId="0" xfId="0"/>
    <xf numFmtId="0" fontId="2" fillId="0" borderId="0" xfId="0" applyFont="1" applyAlignment="1">
      <alignment horizontal="right"/>
    </xf>
    <xf numFmtId="0" fontId="4" fillId="2" borderId="1" xfId="0" applyFont="1" applyFill="1" applyBorder="1" applyAlignment="1" applyProtection="1">
      <alignment horizontal="left"/>
      <protection locked="0"/>
    </xf>
    <xf numFmtId="1" fontId="2" fillId="0" borderId="0" xfId="0" applyNumberFormat="1" applyFont="1" applyAlignment="1">
      <alignment horizontal="right"/>
    </xf>
    <xf numFmtId="0" fontId="4" fillId="2" borderId="3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 applyAlignment="1">
      <alignment horizontal="center" wrapText="1"/>
    </xf>
    <xf numFmtId="44" fontId="7" fillId="4" borderId="9" xfId="0" applyNumberFormat="1" applyFont="1" applyFill="1" applyBorder="1"/>
    <xf numFmtId="44" fontId="7" fillId="5" borderId="10" xfId="0" applyNumberFormat="1" applyFont="1" applyFill="1" applyBorder="1"/>
    <xf numFmtId="164" fontId="7" fillId="6" borderId="11" xfId="0" applyNumberFormat="1" applyFont="1" applyFill="1" applyBorder="1" applyProtection="1">
      <protection locked="0"/>
    </xf>
    <xf numFmtId="44" fontId="7" fillId="4" borderId="15" xfId="0" applyNumberFormat="1" applyFont="1" applyFill="1" applyBorder="1"/>
    <xf numFmtId="44" fontId="7" fillId="5" borderId="16" xfId="0" applyNumberFormat="1" applyFont="1" applyFill="1" applyBorder="1"/>
    <xf numFmtId="164" fontId="7" fillId="6" borderId="17" xfId="0" applyNumberFormat="1" applyFont="1" applyFill="1" applyBorder="1" applyProtection="1">
      <protection locked="0"/>
    </xf>
    <xf numFmtId="0" fontId="7" fillId="6" borderId="17" xfId="0" applyFont="1" applyFill="1" applyBorder="1" applyAlignment="1">
      <alignment horizontal="center"/>
    </xf>
    <xf numFmtId="43" fontId="7" fillId="4" borderId="15" xfId="0" applyNumberFormat="1" applyFont="1" applyFill="1" applyBorder="1"/>
    <xf numFmtId="43" fontId="7" fillId="5" borderId="16" xfId="0" applyNumberFormat="1" applyFont="1" applyFill="1" applyBorder="1"/>
    <xf numFmtId="165" fontId="7" fillId="6" borderId="17" xfId="0" applyNumberFormat="1" applyFont="1" applyFill="1" applyBorder="1" applyAlignment="1">
      <alignment horizontal="right"/>
    </xf>
    <xf numFmtId="165" fontId="7" fillId="6" borderId="17" xfId="0" applyNumberFormat="1" applyFont="1" applyFill="1" applyBorder="1" applyAlignment="1" applyProtection="1">
      <alignment horizontal="right"/>
      <protection locked="0"/>
    </xf>
    <xf numFmtId="1" fontId="7" fillId="6" borderId="17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/>
    <xf numFmtId="0" fontId="7" fillId="5" borderId="16" xfId="0" applyFont="1" applyFill="1" applyBorder="1"/>
    <xf numFmtId="43" fontId="7" fillId="4" borderId="21" xfId="0" applyNumberFormat="1" applyFont="1" applyFill="1" applyBorder="1"/>
    <xf numFmtId="43" fontId="7" fillId="5" borderId="22" xfId="0" applyNumberFormat="1" applyFont="1" applyFill="1" applyBorder="1"/>
    <xf numFmtId="0" fontId="7" fillId="6" borderId="23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>
      <alignment horizontal="center" wrapText="1"/>
    </xf>
    <xf numFmtId="0" fontId="7" fillId="0" borderId="9" xfId="0" applyFont="1" applyBorder="1"/>
    <xf numFmtId="0" fontId="7" fillId="5" borderId="10" xfId="0" applyFont="1" applyFill="1" applyBorder="1"/>
    <xf numFmtId="0" fontId="7" fillId="0" borderId="15" xfId="0" applyFont="1" applyBorder="1"/>
    <xf numFmtId="44" fontId="7" fillId="6" borderId="28" xfId="0" applyNumberFormat="1" applyFont="1" applyFill="1" applyBorder="1"/>
    <xf numFmtId="0" fontId="8" fillId="7" borderId="15" xfId="0" applyFont="1" applyFill="1" applyBorder="1"/>
    <xf numFmtId="44" fontId="7" fillId="7" borderId="28" xfId="0" applyNumberFormat="1" applyFont="1" applyFill="1" applyBorder="1" applyProtection="1">
      <protection locked="0"/>
    </xf>
    <xf numFmtId="0" fontId="7" fillId="8" borderId="15" xfId="0" applyFont="1" applyFill="1" applyBorder="1"/>
    <xf numFmtId="0" fontId="7" fillId="0" borderId="29" xfId="0" applyFont="1" applyBorder="1"/>
    <xf numFmtId="44" fontId="7" fillId="6" borderId="30" xfId="0" applyNumberFormat="1" applyFont="1" applyFill="1" applyBorder="1"/>
    <xf numFmtId="0" fontId="7" fillId="4" borderId="21" xfId="0" applyFont="1" applyFill="1" applyBorder="1"/>
    <xf numFmtId="0" fontId="9" fillId="0" borderId="33" xfId="0" applyFont="1" applyBorder="1"/>
    <xf numFmtId="0" fontId="9" fillId="5" borderId="22" xfId="0" applyFont="1" applyFill="1" applyBorder="1"/>
    <xf numFmtId="44" fontId="9" fillId="0" borderId="7" xfId="0" applyNumberFormat="1" applyFont="1" applyBorder="1"/>
    <xf numFmtId="166" fontId="7" fillId="6" borderId="27" xfId="0" applyNumberFormat="1" applyFont="1" applyFill="1" applyBorder="1" applyAlignment="1">
      <alignment horizontal="right"/>
    </xf>
    <xf numFmtId="0" fontId="7" fillId="4" borderId="15" xfId="0" applyFont="1" applyFill="1" applyBorder="1" applyProtection="1">
      <protection locked="0"/>
    </xf>
    <xf numFmtId="0" fontId="7" fillId="5" borderId="16" xfId="0" applyFont="1" applyFill="1" applyBorder="1" applyProtection="1">
      <protection locked="0"/>
    </xf>
    <xf numFmtId="44" fontId="7" fillId="6" borderId="28" xfId="0" applyNumberFormat="1" applyFont="1" applyFill="1" applyBorder="1" applyProtection="1">
      <protection locked="0"/>
    </xf>
    <xf numFmtId="44" fontId="7" fillId="0" borderId="28" xfId="0" applyNumberFormat="1" applyFont="1" applyBorder="1"/>
    <xf numFmtId="0" fontId="9" fillId="0" borderId="21" xfId="0" applyFont="1" applyBorder="1"/>
    <xf numFmtId="0" fontId="9" fillId="5" borderId="16" xfId="0" applyFont="1" applyFill="1" applyBorder="1"/>
    <xf numFmtId="44" fontId="9" fillId="0" borderId="32" xfId="0" applyNumberFormat="1" applyFont="1" applyBorder="1"/>
    <xf numFmtId="0" fontId="7" fillId="3" borderId="5" xfId="0" applyFont="1" applyFill="1" applyBorder="1"/>
    <xf numFmtId="0" fontId="7" fillId="5" borderId="36" xfId="0" applyFont="1" applyFill="1" applyBorder="1"/>
    <xf numFmtId="44" fontId="7" fillId="3" borderId="37" xfId="0" applyNumberFormat="1" applyFont="1" applyFill="1" applyBorder="1"/>
    <xf numFmtId="0" fontId="7" fillId="3" borderId="39" xfId="0" applyFont="1" applyFill="1" applyBorder="1"/>
    <xf numFmtId="44" fontId="7" fillId="3" borderId="10" xfId="0" applyNumberFormat="1" applyFont="1" applyFill="1" applyBorder="1"/>
    <xf numFmtId="0" fontId="6" fillId="0" borderId="33" xfId="0" applyFont="1" applyBorder="1"/>
    <xf numFmtId="0" fontId="6" fillId="5" borderId="22" xfId="0" applyFont="1" applyFill="1" applyBorder="1"/>
    <xf numFmtId="44" fontId="6" fillId="0" borderId="7" xfId="0" applyNumberFormat="1" applyFont="1" applyBorder="1"/>
    <xf numFmtId="0" fontId="7" fillId="0" borderId="0" xfId="0" applyFont="1"/>
    <xf numFmtId="0" fontId="6" fillId="9" borderId="7" xfId="0" applyFont="1" applyFill="1" applyBorder="1" applyAlignment="1">
      <alignment horizontal="center" wrapText="1"/>
    </xf>
    <xf numFmtId="0" fontId="7" fillId="0" borderId="41" xfId="0" applyFont="1" applyBorder="1"/>
    <xf numFmtId="0" fontId="7" fillId="5" borderId="0" xfId="0" applyFont="1" applyFill="1"/>
    <xf numFmtId="0" fontId="7" fillId="0" borderId="42" xfId="0" applyFont="1" applyBorder="1"/>
    <xf numFmtId="44" fontId="7" fillId="6" borderId="15" xfId="0" applyNumberFormat="1" applyFont="1" applyFill="1" applyBorder="1"/>
    <xf numFmtId="0" fontId="7" fillId="7" borderId="42" xfId="0" applyFont="1" applyFill="1" applyBorder="1"/>
    <xf numFmtId="0" fontId="7" fillId="8" borderId="42" xfId="0" applyFont="1" applyFill="1" applyBorder="1"/>
    <xf numFmtId="0" fontId="7" fillId="4" borderId="42" xfId="0" applyFont="1" applyFill="1" applyBorder="1" applyProtection="1">
      <protection locked="0"/>
    </xf>
    <xf numFmtId="0" fontId="7" fillId="4" borderId="44" xfId="0" applyFont="1" applyFill="1" applyBorder="1" applyProtection="1">
      <protection locked="0"/>
    </xf>
    <xf numFmtId="44" fontId="7" fillId="6" borderId="21" xfId="0" applyNumberFormat="1" applyFont="1" applyFill="1" applyBorder="1" applyProtection="1">
      <protection locked="0"/>
    </xf>
    <xf numFmtId="0" fontId="7" fillId="0" borderId="45" xfId="0" applyFont="1" applyBorder="1"/>
    <xf numFmtId="0" fontId="7" fillId="5" borderId="46" xfId="0" applyFont="1" applyFill="1" applyBorder="1"/>
    <xf numFmtId="44" fontId="7" fillId="0" borderId="33" xfId="0" applyNumberFormat="1" applyFont="1" applyBorder="1"/>
    <xf numFmtId="0" fontId="7" fillId="3" borderId="45" xfId="0" applyFont="1" applyFill="1" applyBorder="1"/>
    <xf numFmtId="44" fontId="7" fillId="3" borderId="47" xfId="0" applyNumberFormat="1" applyFont="1" applyFill="1" applyBorder="1"/>
    <xf numFmtId="0" fontId="6" fillId="0" borderId="48" xfId="0" applyFont="1" applyBorder="1"/>
    <xf numFmtId="44" fontId="6" fillId="0" borderId="49" xfId="0" applyNumberFormat="1" applyFont="1" applyBorder="1"/>
    <xf numFmtId="44" fontId="7" fillId="0" borderId="51" xfId="0" applyNumberFormat="1" applyFont="1" applyBorder="1"/>
    <xf numFmtId="0" fontId="7" fillId="3" borderId="53" xfId="0" applyFont="1" applyFill="1" applyBorder="1"/>
    <xf numFmtId="44" fontId="7" fillId="3" borderId="0" xfId="0" applyNumberFormat="1" applyFont="1" applyFill="1"/>
    <xf numFmtId="0" fontId="6" fillId="10" borderId="45" xfId="0" applyFont="1" applyFill="1" applyBorder="1"/>
    <xf numFmtId="0" fontId="6" fillId="5" borderId="54" xfId="0" applyFont="1" applyFill="1" applyBorder="1"/>
    <xf numFmtId="44" fontId="6" fillId="10" borderId="6" xfId="0" applyNumberFormat="1" applyFont="1" applyFill="1" applyBorder="1"/>
    <xf numFmtId="44" fontId="12" fillId="10" borderId="38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3" xfId="0" applyFont="1" applyFill="1" applyBorder="1"/>
    <xf numFmtId="0" fontId="15" fillId="3" borderId="49" xfId="0" applyFont="1" applyFill="1" applyBorder="1" applyAlignment="1">
      <alignment horizontal="center" wrapText="1"/>
    </xf>
    <xf numFmtId="0" fontId="7" fillId="0" borderId="18" xfId="0" applyFont="1" applyBorder="1"/>
    <xf numFmtId="44" fontId="7" fillId="0" borderId="55" xfId="0" applyNumberFormat="1" applyFont="1" applyBorder="1"/>
    <xf numFmtId="0" fontId="7" fillId="4" borderId="18" xfId="0" applyFont="1" applyFill="1" applyBorder="1"/>
    <xf numFmtId="44" fontId="7" fillId="0" borderId="55" xfId="0" applyNumberFormat="1" applyFont="1" applyBorder="1" applyProtection="1">
      <protection locked="0"/>
    </xf>
    <xf numFmtId="44" fontId="7" fillId="6" borderId="55" xfId="0" applyNumberFormat="1" applyFont="1" applyFill="1" applyBorder="1"/>
    <xf numFmtId="0" fontId="7" fillId="4" borderId="56" xfId="0" applyFont="1" applyFill="1" applyBorder="1" applyProtection="1">
      <protection locked="0"/>
    </xf>
    <xf numFmtId="44" fontId="7" fillId="6" borderId="57" xfId="0" applyNumberFormat="1" applyFont="1" applyFill="1" applyBorder="1" applyProtection="1">
      <protection locked="0"/>
    </xf>
    <xf numFmtId="0" fontId="6" fillId="0" borderId="5" xfId="0" applyFont="1" applyBorder="1"/>
    <xf numFmtId="44" fontId="6" fillId="0" borderId="6" xfId="0" applyNumberFormat="1" applyFont="1" applyBorder="1"/>
    <xf numFmtId="0" fontId="16" fillId="11" borderId="59" xfId="0" applyFont="1" applyFill="1" applyBorder="1"/>
    <xf numFmtId="0" fontId="16" fillId="11" borderId="60" xfId="0" applyFont="1" applyFill="1" applyBorder="1"/>
    <xf numFmtId="44" fontId="16" fillId="11" borderId="61" xfId="0" applyNumberFormat="1" applyFont="1" applyFill="1" applyBorder="1"/>
    <xf numFmtId="0" fontId="10" fillId="0" borderId="0" xfId="0" applyFont="1"/>
    <xf numFmtId="0" fontId="17" fillId="0" borderId="0" xfId="0" applyFont="1"/>
    <xf numFmtId="0" fontId="7" fillId="0" borderId="0" xfId="0" applyFont="1" applyAlignment="1">
      <alignment horizontal="center"/>
    </xf>
    <xf numFmtId="0" fontId="18" fillId="0" borderId="63" xfId="0" applyFont="1" applyBorder="1" applyAlignment="1">
      <alignment horizontal="center" vertical="top"/>
    </xf>
    <xf numFmtId="0" fontId="18" fillId="0" borderId="63" xfId="0" applyFont="1" applyBorder="1" applyAlignment="1">
      <alignment horizontal="center"/>
    </xf>
    <xf numFmtId="0" fontId="19" fillId="0" borderId="0" xfId="0" applyFont="1"/>
    <xf numFmtId="9" fontId="0" fillId="0" borderId="0" xfId="0" applyNumberFormat="1"/>
    <xf numFmtId="0" fontId="0" fillId="12" borderId="0" xfId="0" applyFill="1"/>
    <xf numFmtId="10" fontId="0" fillId="0" borderId="0" xfId="2" applyNumberFormat="1" applyFont="1"/>
    <xf numFmtId="44" fontId="0" fillId="2" borderId="0" xfId="1" applyFont="1" applyFill="1"/>
    <xf numFmtId="44" fontId="0" fillId="11" borderId="0" xfId="1" applyFont="1" applyFill="1"/>
    <xf numFmtId="44" fontId="0" fillId="0" borderId="0" xfId="1" applyFont="1"/>
    <xf numFmtId="44" fontId="0" fillId="10" borderId="0" xfId="1" applyFont="1" applyFill="1"/>
    <xf numFmtId="0" fontId="22" fillId="0" borderId="0" xfId="5"/>
    <xf numFmtId="0" fontId="25" fillId="0" borderId="0" xfId="0" applyFont="1"/>
    <xf numFmtId="44" fontId="24" fillId="0" borderId="67" xfId="1" applyFont="1" applyBorder="1"/>
    <xf numFmtId="44" fontId="0" fillId="0" borderId="63" xfId="1" applyFont="1" applyBorder="1"/>
    <xf numFmtId="0" fontId="26" fillId="0" borderId="0" xfId="0" applyFont="1"/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0" fontId="27" fillId="0" borderId="0" xfId="0" applyFont="1"/>
    <xf numFmtId="6" fontId="7" fillId="6" borderId="15" xfId="0" applyNumberFormat="1" applyFont="1" applyFill="1" applyBorder="1"/>
    <xf numFmtId="15" fontId="17" fillId="0" borderId="0" xfId="0" applyNumberFormat="1" applyFont="1"/>
    <xf numFmtId="6" fontId="7" fillId="6" borderId="9" xfId="0" applyNumberFormat="1" applyFont="1" applyFill="1" applyBorder="1" applyAlignment="1">
      <alignment horizontal="right"/>
    </xf>
    <xf numFmtId="6" fontId="7" fillId="6" borderId="28" xfId="0" applyNumberFormat="1" applyFont="1" applyFill="1" applyBorder="1"/>
    <xf numFmtId="6" fontId="7" fillId="6" borderId="27" xfId="0" applyNumberFormat="1" applyFont="1" applyFill="1" applyBorder="1"/>
    <xf numFmtId="6" fontId="7" fillId="6" borderId="32" xfId="0" applyNumberFormat="1" applyFont="1" applyFill="1" applyBorder="1" applyProtection="1">
      <protection locked="0"/>
    </xf>
    <xf numFmtId="6" fontId="7" fillId="6" borderId="15" xfId="0" applyNumberFormat="1" applyFont="1" applyFill="1" applyBorder="1" applyProtection="1">
      <protection locked="0"/>
    </xf>
    <xf numFmtId="0" fontId="7" fillId="4" borderId="18" xfId="0" applyFont="1" applyFill="1" applyBorder="1" applyAlignment="1" applyProtection="1">
      <alignment horizontal="left"/>
      <protection locked="0"/>
    </xf>
    <xf numFmtId="0" fontId="7" fillId="4" borderId="19" xfId="0" applyFont="1" applyFill="1" applyBorder="1" applyAlignment="1" applyProtection="1">
      <alignment horizontal="left"/>
      <protection locked="0"/>
    </xf>
    <xf numFmtId="0" fontId="7" fillId="4" borderId="20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0" fontId="28" fillId="2" borderId="3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3" borderId="7" xfId="0" applyFont="1" applyFill="1" applyBorder="1"/>
    <xf numFmtId="0" fontId="6" fillId="3" borderId="8" xfId="0" applyFont="1" applyFill="1" applyBorder="1"/>
    <xf numFmtId="0" fontId="7" fillId="4" borderId="12" xfId="0" applyFont="1" applyFill="1" applyBorder="1" applyAlignment="1" applyProtection="1">
      <alignment horizontal="left"/>
      <protection locked="0"/>
    </xf>
    <xf numFmtId="0" fontId="7" fillId="4" borderId="13" xfId="0" applyFont="1" applyFill="1" applyBorder="1" applyAlignment="1" applyProtection="1">
      <alignment horizontal="left"/>
      <protection locked="0"/>
    </xf>
    <xf numFmtId="0" fontId="7" fillId="4" borderId="14" xfId="0" applyFont="1" applyFill="1" applyBorder="1" applyAlignment="1" applyProtection="1">
      <alignment horizontal="left"/>
      <protection locked="0"/>
    </xf>
    <xf numFmtId="0" fontId="7" fillId="0" borderId="28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4" borderId="18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7" fillId="4" borderId="20" xfId="0" applyFont="1" applyFill="1" applyBorder="1" applyAlignment="1">
      <alignment horizontal="left"/>
    </xf>
    <xf numFmtId="0" fontId="7" fillId="4" borderId="24" xfId="0" applyFont="1" applyFill="1" applyBorder="1" applyAlignment="1" applyProtection="1">
      <alignment horizontal="left"/>
      <protection locked="0"/>
    </xf>
    <xf numFmtId="0" fontId="7" fillId="4" borderId="25" xfId="0" applyFont="1" applyFill="1" applyBorder="1" applyAlignment="1" applyProtection="1">
      <alignment horizontal="left"/>
      <protection locked="0"/>
    </xf>
    <xf numFmtId="0" fontId="7" fillId="4" borderId="26" xfId="0" applyFont="1" applyFill="1" applyBorder="1" applyAlignment="1" applyProtection="1">
      <alignment horizontal="left"/>
      <protection locked="0"/>
    </xf>
    <xf numFmtId="43" fontId="4" fillId="0" borderId="0" xfId="0" applyNumberFormat="1" applyFont="1" applyAlignment="1">
      <alignment horizontal="center"/>
    </xf>
    <xf numFmtId="0" fontId="7" fillId="0" borderId="27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28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7" fillId="3" borderId="38" xfId="0" applyFont="1" applyFill="1" applyBorder="1" applyAlignment="1">
      <alignment horizontal="left"/>
    </xf>
    <xf numFmtId="0" fontId="7" fillId="3" borderId="34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left"/>
    </xf>
    <xf numFmtId="0" fontId="7" fillId="4" borderId="28" xfId="0" applyFont="1" applyFill="1" applyBorder="1" applyAlignment="1" applyProtection="1">
      <alignment horizontal="left"/>
      <protection locked="0"/>
    </xf>
    <xf numFmtId="0" fontId="7" fillId="4" borderId="17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7" fillId="4" borderId="32" xfId="0" applyFont="1" applyFill="1" applyBorder="1" applyAlignment="1" applyProtection="1">
      <alignment horizontal="left"/>
      <protection locked="0"/>
    </xf>
    <xf numFmtId="0" fontId="7" fillId="4" borderId="23" xfId="0" applyFont="1" applyFill="1" applyBorder="1" applyAlignment="1" applyProtection="1">
      <alignment horizontal="left"/>
      <protection locked="0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9" fillId="0" borderId="5" xfId="0" applyFont="1" applyBorder="1"/>
    <xf numFmtId="0" fontId="9" fillId="0" borderId="34" xfId="0" applyFont="1" applyBorder="1"/>
    <xf numFmtId="0" fontId="9" fillId="0" borderId="35" xfId="0" applyFont="1" applyBorder="1"/>
    <xf numFmtId="0" fontId="6" fillId="3" borderId="5" xfId="0" applyFont="1" applyFill="1" applyBorder="1"/>
    <xf numFmtId="0" fontId="6" fillId="3" borderId="34" xfId="0" applyFont="1" applyFill="1" applyBorder="1"/>
    <xf numFmtId="0" fontId="6" fillId="3" borderId="35" xfId="0" applyFont="1" applyFill="1" applyBorder="1"/>
    <xf numFmtId="0" fontId="7" fillId="0" borderId="2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3" fontId="7" fillId="0" borderId="43" xfId="0" applyNumberFormat="1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40" xfId="0" applyFont="1" applyFill="1" applyBorder="1" applyAlignment="1">
      <alignment horizontal="left"/>
    </xf>
    <xf numFmtId="0" fontId="6" fillId="0" borderId="0" xfId="0" applyFont="1"/>
    <xf numFmtId="0" fontId="6" fillId="9" borderId="5" xfId="0" applyFont="1" applyFill="1" applyBorder="1"/>
    <xf numFmtId="0" fontId="6" fillId="9" borderId="34" xfId="0" applyFont="1" applyFill="1" applyBorder="1"/>
    <xf numFmtId="0" fontId="6" fillId="9" borderId="38" xfId="0" applyFont="1" applyFill="1" applyBorder="1"/>
    <xf numFmtId="0" fontId="6" fillId="9" borderId="35" xfId="0" applyFont="1" applyFill="1" applyBorder="1"/>
    <xf numFmtId="0" fontId="10" fillId="0" borderId="27" xfId="0" applyFont="1" applyBorder="1"/>
    <xf numFmtId="0" fontId="10" fillId="0" borderId="11" xfId="0" applyFont="1" applyBorder="1"/>
    <xf numFmtId="8" fontId="7" fillId="0" borderId="28" xfId="0" applyNumberFormat="1" applyFont="1" applyBorder="1" applyAlignment="1">
      <alignment horizontal="left"/>
    </xf>
    <xf numFmtId="0" fontId="7" fillId="0" borderId="28" xfId="0" applyFont="1" applyBorder="1"/>
    <xf numFmtId="0" fontId="7" fillId="0" borderId="17" xfId="0" applyFont="1" applyBorder="1"/>
    <xf numFmtId="0" fontId="7" fillId="0" borderId="50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13" fillId="10" borderId="34" xfId="0" applyFont="1" applyFill="1" applyBorder="1" applyAlignment="1">
      <alignment horizontal="left"/>
    </xf>
    <xf numFmtId="0" fontId="14" fillId="10" borderId="34" xfId="0" applyFont="1" applyFill="1" applyBorder="1" applyAlignment="1">
      <alignment horizontal="left"/>
    </xf>
    <xf numFmtId="0" fontId="14" fillId="10" borderId="35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6" fillId="3" borderId="27" xfId="0" applyFont="1" applyFill="1" applyBorder="1"/>
    <xf numFmtId="0" fontId="6" fillId="3" borderId="11" xfId="0" applyFont="1" applyFill="1" applyBorder="1"/>
    <xf numFmtId="0" fontId="10" fillId="0" borderId="0" xfId="0" applyFont="1"/>
    <xf numFmtId="0" fontId="7" fillId="4" borderId="28" xfId="0" applyFont="1" applyFill="1" applyBorder="1" applyProtection="1">
      <protection locked="0"/>
    </xf>
    <xf numFmtId="0" fontId="7" fillId="4" borderId="17" xfId="0" applyFont="1" applyFill="1" applyBorder="1" applyProtection="1">
      <protection locked="0"/>
    </xf>
    <xf numFmtId="0" fontId="10" fillId="0" borderId="43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alignment horizontal="left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7" fillId="4" borderId="52" xfId="0" applyFont="1" applyFill="1" applyBorder="1"/>
    <xf numFmtId="0" fontId="7" fillId="4" borderId="25" xfId="0" applyFont="1" applyFill="1" applyBorder="1"/>
    <xf numFmtId="0" fontId="7" fillId="4" borderId="26" xfId="0" applyFont="1" applyFill="1" applyBorder="1"/>
    <xf numFmtId="0" fontId="7" fillId="0" borderId="38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58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10" borderId="69" xfId="0" applyFill="1" applyBorder="1" applyAlignment="1">
      <alignment horizontal="center"/>
    </xf>
    <xf numFmtId="0" fontId="0" fillId="10" borderId="70" xfId="0" applyFill="1" applyBorder="1" applyAlignment="1">
      <alignment horizontal="center"/>
    </xf>
    <xf numFmtId="0" fontId="0" fillId="10" borderId="71" xfId="0" applyFill="1" applyBorder="1" applyAlignment="1">
      <alignment horizontal="center"/>
    </xf>
    <xf numFmtId="0" fontId="0" fillId="10" borderId="62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72" xfId="0" applyFill="1" applyBorder="1" applyAlignment="1">
      <alignment horizontal="center"/>
    </xf>
    <xf numFmtId="0" fontId="0" fillId="10" borderId="73" xfId="0" applyFill="1" applyBorder="1" applyAlignment="1">
      <alignment horizontal="center"/>
    </xf>
    <xf numFmtId="0" fontId="0" fillId="10" borderId="74" xfId="0" applyFill="1" applyBorder="1" applyAlignment="1">
      <alignment horizontal="center"/>
    </xf>
    <xf numFmtId="0" fontId="0" fillId="10" borderId="75" xfId="0" applyFill="1" applyBorder="1" applyAlignment="1">
      <alignment horizontal="center"/>
    </xf>
    <xf numFmtId="0" fontId="0" fillId="11" borderId="73" xfId="0" applyFill="1" applyBorder="1" applyAlignment="1">
      <alignment horizontal="center"/>
    </xf>
    <xf numFmtId="0" fontId="0" fillId="11" borderId="74" xfId="0" applyFill="1" applyBorder="1" applyAlignment="1">
      <alignment horizontal="center"/>
    </xf>
    <xf numFmtId="0" fontId="0" fillId="11" borderId="75" xfId="0" applyFill="1" applyBorder="1" applyAlignment="1">
      <alignment horizontal="center"/>
    </xf>
    <xf numFmtId="0" fontId="0" fillId="13" borderId="73" xfId="0" applyFill="1" applyBorder="1" applyAlignment="1">
      <alignment horizontal="center"/>
    </xf>
    <xf numFmtId="0" fontId="0" fillId="13" borderId="74" xfId="0" applyFill="1" applyBorder="1" applyAlignment="1">
      <alignment horizontal="center"/>
    </xf>
    <xf numFmtId="0" fontId="0" fillId="13" borderId="75" xfId="0" applyFill="1" applyBorder="1" applyAlignment="1">
      <alignment horizontal="center"/>
    </xf>
    <xf numFmtId="0" fontId="19" fillId="12" borderId="59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/>
    </xf>
    <xf numFmtId="0" fontId="19" fillId="12" borderId="61" xfId="0" applyFont="1" applyFill="1" applyBorder="1" applyAlignment="1">
      <alignment horizontal="center"/>
    </xf>
    <xf numFmtId="0" fontId="0" fillId="12" borderId="73" xfId="0" applyFill="1" applyBorder="1" applyAlignment="1">
      <alignment horizontal="center"/>
    </xf>
    <xf numFmtId="0" fontId="0" fillId="12" borderId="74" xfId="0" applyFill="1" applyBorder="1" applyAlignment="1">
      <alignment horizontal="center"/>
    </xf>
    <xf numFmtId="0" fontId="0" fillId="12" borderId="75" xfId="0" applyFill="1" applyBorder="1" applyAlignment="1">
      <alignment horizontal="center"/>
    </xf>
    <xf numFmtId="0" fontId="22" fillId="0" borderId="65" xfId="4" applyAlignment="1">
      <alignment horizontal="center"/>
    </xf>
    <xf numFmtId="0" fontId="0" fillId="0" borderId="68" xfId="0" applyBorder="1" applyAlignment="1">
      <alignment horizontal="left"/>
    </xf>
    <xf numFmtId="0" fontId="19" fillId="13" borderId="59" xfId="0" applyFont="1" applyFill="1" applyBorder="1" applyAlignment="1">
      <alignment horizontal="center"/>
    </xf>
    <xf numFmtId="0" fontId="19" fillId="13" borderId="60" xfId="0" applyFont="1" applyFill="1" applyBorder="1" applyAlignment="1">
      <alignment horizontal="center"/>
    </xf>
    <xf numFmtId="0" fontId="19" fillId="13" borderId="6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13" borderId="62" xfId="0" applyFill="1" applyBorder="1" applyAlignment="1">
      <alignment horizontal="center" wrapText="1"/>
    </xf>
    <xf numFmtId="0" fontId="0" fillId="13" borderId="0" xfId="0" applyFill="1" applyAlignment="1">
      <alignment horizontal="center" wrapText="1"/>
    </xf>
    <xf numFmtId="0" fontId="0" fillId="13" borderId="72" xfId="0" applyFill="1" applyBorder="1" applyAlignment="1">
      <alignment horizontal="center" wrapText="1"/>
    </xf>
    <xf numFmtId="0" fontId="0" fillId="0" borderId="63" xfId="0" applyBorder="1" applyAlignment="1">
      <alignment horizontal="left"/>
    </xf>
    <xf numFmtId="0" fontId="24" fillId="0" borderId="63" xfId="0" applyFont="1" applyBorder="1" applyAlignment="1">
      <alignment horizontal="left"/>
    </xf>
    <xf numFmtId="0" fontId="0" fillId="11" borderId="62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72" xfId="0" applyFill="1" applyBorder="1" applyAlignment="1">
      <alignment horizontal="center"/>
    </xf>
    <xf numFmtId="0" fontId="21" fillId="0" borderId="64" xfId="3" applyAlignment="1">
      <alignment horizontal="center"/>
    </xf>
    <xf numFmtId="0" fontId="23" fillId="0" borderId="66" xfId="5" applyFont="1" applyBorder="1" applyAlignment="1">
      <alignment horizontal="center"/>
    </xf>
    <xf numFmtId="0" fontId="29" fillId="2" borderId="69" xfId="6" applyFill="1" applyBorder="1" applyAlignment="1">
      <alignment horizontal="center"/>
    </xf>
    <xf numFmtId="0" fontId="19" fillId="2" borderId="70" xfId="0" applyFont="1" applyFill="1" applyBorder="1" applyAlignment="1">
      <alignment horizontal="center"/>
    </xf>
    <xf numFmtId="0" fontId="19" fillId="2" borderId="71" xfId="0" applyFont="1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2" borderId="74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0" fontId="29" fillId="11" borderId="69" xfId="6" applyFill="1" applyBorder="1" applyAlignment="1">
      <alignment horizontal="center"/>
    </xf>
    <xf numFmtId="0" fontId="19" fillId="11" borderId="70" xfId="0" applyFont="1" applyFill="1" applyBorder="1" applyAlignment="1">
      <alignment horizontal="center"/>
    </xf>
    <xf numFmtId="0" fontId="19" fillId="11" borderId="71" xfId="0" applyFont="1" applyFill="1" applyBorder="1" applyAlignment="1">
      <alignment horizontal="center"/>
    </xf>
    <xf numFmtId="0" fontId="0" fillId="11" borderId="69" xfId="0" applyFill="1" applyBorder="1" applyAlignment="1">
      <alignment horizontal="center"/>
    </xf>
    <xf numFmtId="0" fontId="0" fillId="11" borderId="70" xfId="0" applyFill="1" applyBorder="1" applyAlignment="1">
      <alignment horizontal="center"/>
    </xf>
    <xf numFmtId="0" fontId="0" fillId="11" borderId="71" xfId="0" applyFill="1" applyBorder="1" applyAlignment="1">
      <alignment horizontal="center"/>
    </xf>
    <xf numFmtId="0" fontId="19" fillId="10" borderId="69" xfId="0" applyFont="1" applyFill="1" applyBorder="1" applyAlignment="1">
      <alignment horizontal="center"/>
    </xf>
    <xf numFmtId="0" fontId="19" fillId="10" borderId="70" xfId="0" applyFont="1" applyFill="1" applyBorder="1" applyAlignment="1">
      <alignment horizontal="center"/>
    </xf>
    <xf numFmtId="0" fontId="19" fillId="10" borderId="71" xfId="0" applyFont="1" applyFill="1" applyBorder="1" applyAlignment="1">
      <alignment horizontal="center"/>
    </xf>
  </cellXfs>
  <cellStyles count="7">
    <cellStyle name="Currency" xfId="1" builtinId="4"/>
    <cellStyle name="Heading 1" xfId="3" builtinId="16"/>
    <cellStyle name="Heading 3" xfId="4" builtinId="18"/>
    <cellStyle name="Heading 4" xfId="5" builtinId="19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31</xdr:row>
      <xdr:rowOff>114300</xdr:rowOff>
    </xdr:from>
    <xdr:to>
      <xdr:col>5</xdr:col>
      <xdr:colOff>1155700</xdr:colOff>
      <xdr:row>31</xdr:row>
      <xdr:rowOff>114300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5BDBEE6-6845-4F03-9279-21823403D82C}"/>
            </a:ext>
          </a:extLst>
        </xdr:cNvPr>
        <xdr:cNvCxnSpPr/>
      </xdr:nvCxnSpPr>
      <xdr:spPr>
        <a:xfrm flipH="1">
          <a:off x="2359025" y="6286500"/>
          <a:ext cx="1616075" cy="0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content.asp?content_id=114&amp;menu_id=75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/per-diem-rates-lookup/?action=perdiems_report&amp;state=FL&amp;fiscal_year=2019&amp;zip=&amp;city=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zoomScale="80" zoomScaleNormal="80" workbookViewId="0">
      <selection activeCell="A57" sqref="A57:H57"/>
    </sheetView>
  </sheetViews>
  <sheetFormatPr defaultColWidth="8.85546875" defaultRowHeight="15" x14ac:dyDescent="0.25"/>
  <cols>
    <col min="1" max="1" width="40.140625" customWidth="1"/>
    <col min="2" max="2" width="32.7109375" customWidth="1"/>
    <col min="3" max="3" width="34" customWidth="1"/>
    <col min="5" max="5" width="4.42578125" customWidth="1"/>
    <col min="6" max="6" width="35.28515625" customWidth="1"/>
    <col min="8" max="8" width="64.85546875" customWidth="1"/>
  </cols>
  <sheetData>
    <row r="1" spans="1:8" ht="15.75" x14ac:dyDescent="0.25">
      <c r="A1" s="126" t="s">
        <v>0</v>
      </c>
      <c r="B1" s="126"/>
      <c r="C1" s="126"/>
      <c r="D1" s="126"/>
      <c r="E1" s="126"/>
      <c r="F1" s="126"/>
      <c r="G1" s="126"/>
      <c r="H1" s="126"/>
    </row>
    <row r="2" spans="1:8" x14ac:dyDescent="0.25">
      <c r="A2" s="127" t="s">
        <v>1</v>
      </c>
      <c r="B2" s="127"/>
      <c r="C2" s="127"/>
      <c r="D2" s="127"/>
      <c r="E2" s="127"/>
      <c r="F2" s="127"/>
      <c r="G2" s="127"/>
      <c r="H2" s="127"/>
    </row>
    <row r="3" spans="1:8" x14ac:dyDescent="0.25">
      <c r="A3" s="1" t="s">
        <v>2</v>
      </c>
      <c r="B3" s="115"/>
      <c r="C3" s="114"/>
      <c r="D3" s="114"/>
      <c r="E3" s="114"/>
      <c r="F3" s="114"/>
      <c r="G3" s="114"/>
      <c r="H3" s="114"/>
    </row>
    <row r="4" spans="1:8" x14ac:dyDescent="0.25">
      <c r="A4" s="1" t="s">
        <v>3</v>
      </c>
      <c r="B4" s="128"/>
      <c r="C4" s="128"/>
      <c r="D4" s="128"/>
      <c r="E4" s="129"/>
      <c r="F4" s="1" t="s">
        <v>4</v>
      </c>
      <c r="G4" s="1"/>
      <c r="H4" s="2"/>
    </row>
    <row r="5" spans="1:8" x14ac:dyDescent="0.25">
      <c r="A5" s="1" t="s">
        <v>5</v>
      </c>
      <c r="B5" s="131"/>
      <c r="C5" s="131"/>
      <c r="D5" s="131"/>
      <c r="E5" s="130"/>
      <c r="F5" s="3" t="s">
        <v>7</v>
      </c>
      <c r="G5" s="1"/>
      <c r="H5" s="2"/>
    </row>
    <row r="6" spans="1:8" x14ac:dyDescent="0.25">
      <c r="A6" s="1" t="s">
        <v>6</v>
      </c>
      <c r="B6" s="132"/>
      <c r="C6" s="132"/>
      <c r="D6" s="132"/>
      <c r="E6" s="130"/>
      <c r="F6" s="3" t="s">
        <v>63</v>
      </c>
      <c r="G6" s="3"/>
      <c r="H6" s="4"/>
    </row>
    <row r="7" spans="1:8" ht="18.75" x14ac:dyDescent="0.4">
      <c r="A7" s="133"/>
      <c r="B7" s="133"/>
      <c r="C7" s="133"/>
      <c r="D7" s="133"/>
      <c r="E7" s="133"/>
      <c r="F7" s="133"/>
      <c r="G7" s="133"/>
      <c r="H7" s="133"/>
    </row>
    <row r="8" spans="1:8" ht="19.5" thickBot="1" x14ac:dyDescent="0.45">
      <c r="A8" s="134"/>
      <c r="B8" s="135"/>
      <c r="C8" s="135"/>
      <c r="D8" s="135"/>
      <c r="E8" s="135"/>
      <c r="F8" s="135"/>
      <c r="G8" s="135"/>
      <c r="H8" s="135"/>
    </row>
    <row r="9" spans="1:8" ht="15.75" thickBot="1" x14ac:dyDescent="0.3">
      <c r="A9" s="5"/>
      <c r="B9" s="6"/>
      <c r="C9" s="7"/>
      <c r="D9" s="136" t="s">
        <v>8</v>
      </c>
      <c r="E9" s="136"/>
      <c r="F9" s="136"/>
      <c r="G9" s="136"/>
      <c r="H9" s="137"/>
    </row>
    <row r="10" spans="1:8" x14ac:dyDescent="0.25">
      <c r="A10" s="8" t="s">
        <v>9</v>
      </c>
      <c r="B10" s="9"/>
      <c r="C10" s="10"/>
      <c r="D10" s="138"/>
      <c r="E10" s="139"/>
      <c r="F10" s="139"/>
      <c r="G10" s="139"/>
      <c r="H10" s="140"/>
    </row>
    <row r="11" spans="1:8" x14ac:dyDescent="0.25">
      <c r="A11" s="11" t="s">
        <v>10</v>
      </c>
      <c r="B11" s="12"/>
      <c r="C11" s="13"/>
      <c r="D11" s="123"/>
      <c r="E11" s="124"/>
      <c r="F11" s="124"/>
      <c r="G11" s="124"/>
      <c r="H11" s="125"/>
    </row>
    <row r="12" spans="1:8" x14ac:dyDescent="0.25">
      <c r="A12" s="11" t="s">
        <v>11</v>
      </c>
      <c r="B12" s="12"/>
      <c r="C12" s="14"/>
      <c r="D12" s="123"/>
      <c r="E12" s="124"/>
      <c r="F12" s="124"/>
      <c r="G12" s="124"/>
      <c r="H12" s="125"/>
    </row>
    <row r="13" spans="1:8" x14ac:dyDescent="0.25">
      <c r="A13" s="15" t="s">
        <v>12</v>
      </c>
      <c r="B13" s="16"/>
      <c r="C13" s="17"/>
      <c r="D13" s="123"/>
      <c r="E13" s="124"/>
      <c r="F13" s="124"/>
      <c r="G13" s="124"/>
      <c r="H13" s="125"/>
    </row>
    <row r="14" spans="1:8" x14ac:dyDescent="0.25">
      <c r="A14" s="15" t="s">
        <v>13</v>
      </c>
      <c r="B14" s="16"/>
      <c r="C14" s="18"/>
      <c r="D14" s="123"/>
      <c r="E14" s="124"/>
      <c r="F14" s="124"/>
      <c r="G14" s="124"/>
      <c r="H14" s="125"/>
    </row>
    <row r="15" spans="1:8" x14ac:dyDescent="0.25">
      <c r="A15" s="15" t="s">
        <v>14</v>
      </c>
      <c r="B15" s="16"/>
      <c r="C15" s="18"/>
      <c r="D15" s="123"/>
      <c r="E15" s="124"/>
      <c r="F15" s="124"/>
      <c r="G15" s="124"/>
      <c r="H15" s="125"/>
    </row>
    <row r="16" spans="1:8" x14ac:dyDescent="0.25">
      <c r="A16" s="15" t="s">
        <v>15</v>
      </c>
      <c r="B16" s="16"/>
      <c r="C16" s="19"/>
      <c r="D16" s="143"/>
      <c r="E16" s="144"/>
      <c r="F16" s="144"/>
      <c r="G16" s="144"/>
      <c r="H16" s="145"/>
    </row>
    <row r="17" spans="1:8" ht="39.75" customHeight="1" x14ac:dyDescent="0.25">
      <c r="A17" s="20" t="s">
        <v>16</v>
      </c>
      <c r="B17" s="21"/>
      <c r="C17" s="19"/>
      <c r="D17" s="123"/>
      <c r="E17" s="124"/>
      <c r="F17" s="124"/>
      <c r="G17" s="124"/>
      <c r="H17" s="125"/>
    </row>
    <row r="18" spans="1:8" x14ac:dyDescent="0.25">
      <c r="A18" s="15" t="s">
        <v>17</v>
      </c>
      <c r="B18" s="21"/>
      <c r="C18" s="19"/>
      <c r="D18" s="123"/>
      <c r="E18" s="124"/>
      <c r="F18" s="124"/>
      <c r="G18" s="124"/>
      <c r="H18" s="125"/>
    </row>
    <row r="19" spans="1:8" ht="15.75" thickBot="1" x14ac:dyDescent="0.3">
      <c r="A19" s="22" t="s">
        <v>18</v>
      </c>
      <c r="B19" s="23"/>
      <c r="C19" s="24"/>
      <c r="D19" s="146"/>
      <c r="E19" s="147"/>
      <c r="F19" s="147"/>
      <c r="G19" s="147"/>
      <c r="H19" s="148"/>
    </row>
    <row r="20" spans="1:8" ht="15.75" thickBot="1" x14ac:dyDescent="0.3">
      <c r="A20" s="149"/>
      <c r="B20" s="149"/>
      <c r="C20" s="149"/>
      <c r="D20" s="149"/>
      <c r="E20" s="149"/>
      <c r="F20" s="149"/>
      <c r="G20" s="149"/>
      <c r="H20" s="149"/>
    </row>
    <row r="21" spans="1:8" ht="15.75" thickBot="1" x14ac:dyDescent="0.3">
      <c r="A21" s="5" t="s">
        <v>19</v>
      </c>
      <c r="B21" s="6"/>
      <c r="C21" s="25" t="s">
        <v>20</v>
      </c>
      <c r="D21" s="136" t="s">
        <v>8</v>
      </c>
      <c r="E21" s="136"/>
      <c r="F21" s="136"/>
      <c r="G21" s="136"/>
      <c r="H21" s="137"/>
    </row>
    <row r="22" spans="1:8" x14ac:dyDescent="0.25">
      <c r="A22" s="26" t="s">
        <v>21</v>
      </c>
      <c r="B22" s="27"/>
      <c r="C22" s="120"/>
      <c r="D22" s="150"/>
      <c r="E22" s="150"/>
      <c r="F22" s="150"/>
      <c r="G22" s="150"/>
      <c r="H22" s="151"/>
    </row>
    <row r="23" spans="1:8" x14ac:dyDescent="0.25">
      <c r="A23" s="28" t="s">
        <v>22</v>
      </c>
      <c r="B23" s="21"/>
      <c r="C23" s="119"/>
      <c r="D23" s="152"/>
      <c r="E23" s="152"/>
      <c r="F23" s="152"/>
      <c r="G23" s="152"/>
      <c r="H23" s="153"/>
    </row>
    <row r="24" spans="1:8" x14ac:dyDescent="0.25">
      <c r="A24" s="28" t="s">
        <v>23</v>
      </c>
      <c r="B24" s="21"/>
      <c r="C24" s="119"/>
      <c r="D24" s="141"/>
      <c r="E24" s="141"/>
      <c r="F24" s="141"/>
      <c r="G24" s="141"/>
      <c r="H24" s="142"/>
    </row>
    <row r="25" spans="1:8" x14ac:dyDescent="0.25">
      <c r="A25" s="30" t="s">
        <v>24</v>
      </c>
      <c r="B25" s="21"/>
      <c r="C25" s="31"/>
      <c r="D25" s="157"/>
      <c r="E25" s="157"/>
      <c r="F25" s="157"/>
      <c r="G25" s="157"/>
      <c r="H25" s="158"/>
    </row>
    <row r="26" spans="1:8" x14ac:dyDescent="0.25">
      <c r="A26" s="32" t="s">
        <v>25</v>
      </c>
      <c r="B26" s="12"/>
      <c r="C26" s="29"/>
      <c r="D26" s="141"/>
      <c r="E26" s="141"/>
      <c r="F26" s="141"/>
      <c r="G26" s="141"/>
      <c r="H26" s="142"/>
    </row>
    <row r="27" spans="1:8" x14ac:dyDescent="0.25">
      <c r="A27" s="33" t="s">
        <v>26</v>
      </c>
      <c r="B27" s="12"/>
      <c r="C27" s="34"/>
      <c r="D27" s="159"/>
      <c r="E27" s="159"/>
      <c r="F27" s="159"/>
      <c r="G27" s="159"/>
      <c r="H27" s="160"/>
    </row>
    <row r="28" spans="1:8" ht="15.75" thickBot="1" x14ac:dyDescent="0.3">
      <c r="A28" s="35" t="s">
        <v>111</v>
      </c>
      <c r="B28" s="21"/>
      <c r="C28" s="121"/>
      <c r="D28" s="161"/>
      <c r="E28" s="161"/>
      <c r="F28" s="161"/>
      <c r="G28" s="161"/>
      <c r="H28" s="162"/>
    </row>
    <row r="29" spans="1:8" ht="15.75" thickBot="1" x14ac:dyDescent="0.3">
      <c r="A29" s="36" t="s">
        <v>28</v>
      </c>
      <c r="B29" s="37"/>
      <c r="C29" s="38">
        <f>C22+C23+C24+C25+C26+C27+C28</f>
        <v>0</v>
      </c>
      <c r="D29" s="163"/>
      <c r="E29" s="163"/>
      <c r="F29" s="163"/>
      <c r="G29" s="163"/>
      <c r="H29" s="164"/>
    </row>
    <row r="30" spans="1:8" ht="15.75" thickBot="1" x14ac:dyDescent="0.3">
      <c r="A30" s="165"/>
      <c r="B30" s="166"/>
      <c r="C30" s="166"/>
      <c r="D30" s="166"/>
      <c r="E30" s="166"/>
      <c r="F30" s="166"/>
      <c r="G30" s="166"/>
      <c r="H30" s="167"/>
    </row>
    <row r="31" spans="1:8" ht="15.75" thickBot="1" x14ac:dyDescent="0.3">
      <c r="A31" s="168"/>
      <c r="B31" s="169"/>
      <c r="C31" s="169"/>
      <c r="D31" s="169"/>
      <c r="E31" s="169"/>
      <c r="F31" s="169"/>
      <c r="G31" s="169"/>
      <c r="H31" s="170"/>
    </row>
    <row r="32" spans="1:8" x14ac:dyDescent="0.25">
      <c r="A32" s="26" t="s">
        <v>27</v>
      </c>
      <c r="B32" s="27"/>
      <c r="C32" s="39"/>
      <c r="D32" s="171"/>
      <c r="E32" s="171"/>
      <c r="F32" s="171"/>
      <c r="G32" s="171"/>
      <c r="H32" s="172"/>
    </row>
    <row r="33" spans="1:8" x14ac:dyDescent="0.25">
      <c r="A33" s="40" t="s">
        <v>27</v>
      </c>
      <c r="B33" s="41"/>
      <c r="C33" s="42"/>
      <c r="D33" s="157"/>
      <c r="E33" s="157"/>
      <c r="F33" s="157"/>
      <c r="G33" s="157"/>
      <c r="H33" s="158"/>
    </row>
    <row r="34" spans="1:8" x14ac:dyDescent="0.25">
      <c r="A34" s="28" t="s">
        <v>29</v>
      </c>
      <c r="B34" s="21"/>
      <c r="C34" s="43"/>
      <c r="D34" s="141"/>
      <c r="E34" s="141"/>
      <c r="F34" s="141"/>
      <c r="G34" s="141"/>
      <c r="H34" s="142"/>
    </row>
    <row r="35" spans="1:8" ht="15.75" thickBot="1" x14ac:dyDescent="0.3">
      <c r="A35" s="44" t="s">
        <v>30</v>
      </c>
      <c r="B35" s="45"/>
      <c r="C35" s="46">
        <f>SUM(C32:C34)</f>
        <v>0</v>
      </c>
      <c r="D35" s="173"/>
      <c r="E35" s="173"/>
      <c r="F35" s="173"/>
      <c r="G35" s="173"/>
      <c r="H35" s="174"/>
    </row>
    <row r="36" spans="1:8" ht="15.75" thickBot="1" x14ac:dyDescent="0.3">
      <c r="A36" s="47"/>
      <c r="B36" s="48"/>
      <c r="C36" s="49"/>
      <c r="D36" s="154"/>
      <c r="E36" s="155"/>
      <c r="F36" s="155"/>
      <c r="G36" s="155"/>
      <c r="H36" s="156"/>
    </row>
    <row r="37" spans="1:8" ht="15.75" thickBot="1" x14ac:dyDescent="0.3">
      <c r="A37" s="36" t="s">
        <v>31</v>
      </c>
      <c r="B37" s="45"/>
      <c r="C37" s="38">
        <f>C29+C35</f>
        <v>0</v>
      </c>
      <c r="D37" s="178"/>
      <c r="E37" s="179"/>
      <c r="F37" s="179"/>
      <c r="G37" s="179"/>
      <c r="H37" s="180"/>
    </row>
    <row r="38" spans="1:8" ht="15.75" thickBot="1" x14ac:dyDescent="0.3">
      <c r="A38" s="50"/>
      <c r="B38" s="21"/>
      <c r="C38" s="51"/>
      <c r="D38" s="181"/>
      <c r="E38" s="181"/>
      <c r="F38" s="181"/>
      <c r="G38" s="181"/>
      <c r="H38" s="182"/>
    </row>
    <row r="39" spans="1:8" ht="15.75" thickBot="1" x14ac:dyDescent="0.3">
      <c r="A39" s="52" t="s">
        <v>32</v>
      </c>
      <c r="B39" s="53"/>
      <c r="C39" s="54" t="e">
        <f>C37/C16</f>
        <v>#DIV/0!</v>
      </c>
      <c r="D39" s="163"/>
      <c r="E39" s="163"/>
      <c r="F39" s="163"/>
      <c r="G39" s="163"/>
      <c r="H39" s="164"/>
    </row>
    <row r="40" spans="1:8" ht="15.75" thickBot="1" x14ac:dyDescent="0.3">
      <c r="A40" s="183"/>
      <c r="B40" s="183"/>
      <c r="C40" s="55"/>
      <c r="D40" s="183"/>
      <c r="E40" s="183"/>
      <c r="F40" s="183"/>
      <c r="G40" s="183"/>
      <c r="H40" s="183"/>
    </row>
    <row r="41" spans="1:8" ht="15.75" thickBot="1" x14ac:dyDescent="0.3">
      <c r="A41" s="184" t="s">
        <v>33</v>
      </c>
      <c r="B41" s="185"/>
      <c r="C41" s="56" t="s">
        <v>20</v>
      </c>
      <c r="D41" s="186" t="s">
        <v>8</v>
      </c>
      <c r="E41" s="185"/>
      <c r="F41" s="185"/>
      <c r="G41" s="185"/>
      <c r="H41" s="187"/>
    </row>
    <row r="42" spans="1:8" ht="15.75" x14ac:dyDescent="0.3">
      <c r="A42" s="57" t="s">
        <v>34</v>
      </c>
      <c r="B42" s="58"/>
      <c r="C42" s="118"/>
      <c r="D42" s="188"/>
      <c r="E42" s="188"/>
      <c r="F42" s="188"/>
      <c r="G42" s="188"/>
      <c r="H42" s="189"/>
    </row>
    <row r="43" spans="1:8" x14ac:dyDescent="0.25">
      <c r="A43" s="59" t="s">
        <v>35</v>
      </c>
      <c r="B43" s="58"/>
      <c r="C43" s="60"/>
      <c r="D43" s="141"/>
      <c r="E43" s="141"/>
      <c r="F43" s="141"/>
      <c r="G43" s="141"/>
      <c r="H43" s="142"/>
    </row>
    <row r="44" spans="1:8" x14ac:dyDescent="0.25">
      <c r="A44" s="59" t="s">
        <v>36</v>
      </c>
      <c r="B44" s="58"/>
      <c r="C44" s="60"/>
      <c r="D44" s="190"/>
      <c r="E44" s="141"/>
      <c r="F44" s="141"/>
      <c r="G44" s="141"/>
      <c r="H44" s="142"/>
    </row>
    <row r="45" spans="1:8" x14ac:dyDescent="0.25">
      <c r="A45" s="59" t="s">
        <v>37</v>
      </c>
      <c r="B45" s="58"/>
      <c r="C45" s="60"/>
      <c r="D45" s="141"/>
      <c r="E45" s="141"/>
      <c r="F45" s="141"/>
      <c r="G45" s="141"/>
      <c r="H45" s="142"/>
    </row>
    <row r="46" spans="1:8" x14ac:dyDescent="0.25">
      <c r="A46" s="59" t="s">
        <v>46</v>
      </c>
      <c r="B46" s="58"/>
      <c r="C46" s="116"/>
      <c r="D46" s="159"/>
      <c r="E46" s="159"/>
      <c r="F46" s="159"/>
      <c r="G46" s="159"/>
      <c r="H46" s="160"/>
    </row>
    <row r="47" spans="1:8" x14ac:dyDescent="0.25">
      <c r="A47" s="61" t="s">
        <v>57</v>
      </c>
      <c r="B47" s="58"/>
      <c r="C47" s="60"/>
      <c r="D47" s="175"/>
      <c r="E47" s="176"/>
      <c r="F47" s="176"/>
      <c r="G47" s="176"/>
      <c r="H47" s="177"/>
    </row>
    <row r="48" spans="1:8" x14ac:dyDescent="0.25">
      <c r="A48" s="62" t="s">
        <v>38</v>
      </c>
      <c r="B48" s="58"/>
      <c r="C48" s="116">
        <v>55</v>
      </c>
      <c r="D48" s="141"/>
      <c r="E48" s="141"/>
      <c r="F48" s="141"/>
      <c r="G48" s="141"/>
      <c r="H48" s="142"/>
    </row>
    <row r="49" spans="1:8" x14ac:dyDescent="0.25">
      <c r="A49" s="63" t="s">
        <v>109</v>
      </c>
      <c r="B49" s="58"/>
      <c r="C49" s="122"/>
      <c r="D49" s="157"/>
      <c r="E49" s="157"/>
      <c r="F49" s="157"/>
      <c r="G49" s="157"/>
      <c r="H49" s="158"/>
    </row>
    <row r="50" spans="1:8" ht="15.75" thickBot="1" x14ac:dyDescent="0.3">
      <c r="A50" s="64" t="s">
        <v>110</v>
      </c>
      <c r="B50" s="58"/>
      <c r="C50" s="65"/>
      <c r="D50" s="161"/>
      <c r="E50" s="161"/>
      <c r="F50" s="161"/>
      <c r="G50" s="161"/>
      <c r="H50" s="162"/>
    </row>
    <row r="51" spans="1:8" ht="15.75" thickBot="1" x14ac:dyDescent="0.3">
      <c r="A51" s="66" t="s">
        <v>40</v>
      </c>
      <c r="B51" s="67"/>
      <c r="C51" s="68" t="e">
        <f>C39+C42+C43+C44+C45+C46+C47+C48+C49+C50</f>
        <v>#DIV/0!</v>
      </c>
      <c r="D51" s="163"/>
      <c r="E51" s="163"/>
      <c r="F51" s="163"/>
      <c r="G51" s="163"/>
      <c r="H51" s="164"/>
    </row>
    <row r="52" spans="1:8" ht="15.75" thickBot="1" x14ac:dyDescent="0.3">
      <c r="A52" s="69"/>
      <c r="B52" s="67"/>
      <c r="C52" s="70"/>
      <c r="D52" s="154"/>
      <c r="E52" s="155"/>
      <c r="F52" s="155"/>
      <c r="G52" s="155"/>
      <c r="H52" s="156"/>
    </row>
    <row r="53" spans="1:8" x14ac:dyDescent="0.25">
      <c r="A53" s="71" t="s">
        <v>41</v>
      </c>
      <c r="B53" s="67"/>
      <c r="C53" s="72"/>
      <c r="D53" s="193"/>
      <c r="E53" s="194"/>
      <c r="F53" s="194"/>
      <c r="G53" s="194"/>
      <c r="H53" s="195"/>
    </row>
    <row r="54" spans="1:8" ht="15.75" thickBot="1" x14ac:dyDescent="0.3">
      <c r="A54" s="59" t="s">
        <v>42</v>
      </c>
      <c r="B54" s="67"/>
      <c r="C54" s="73" t="e">
        <f>C51*0.05</f>
        <v>#DIV/0!</v>
      </c>
      <c r="D54" s="196"/>
      <c r="E54" s="197"/>
      <c r="F54" s="197"/>
      <c r="G54" s="197"/>
      <c r="H54" s="198"/>
    </row>
    <row r="55" spans="1:8" ht="15.75" thickBot="1" x14ac:dyDescent="0.3">
      <c r="A55" s="74"/>
      <c r="B55" s="67"/>
      <c r="C55" s="75"/>
      <c r="D55" s="154"/>
      <c r="E55" s="155"/>
      <c r="F55" s="155"/>
      <c r="G55" s="155"/>
      <c r="H55" s="156"/>
    </row>
    <row r="56" spans="1:8" ht="15.75" thickBot="1" x14ac:dyDescent="0.3">
      <c r="A56" s="76" t="s">
        <v>43</v>
      </c>
      <c r="B56" s="77"/>
      <c r="C56" s="78" t="e">
        <f>C51+C54</f>
        <v>#DIV/0!</v>
      </c>
      <c r="D56" s="79"/>
      <c r="E56" s="199" t="s">
        <v>113</v>
      </c>
      <c r="F56" s="200"/>
      <c r="G56" s="200"/>
      <c r="H56" s="201"/>
    </row>
    <row r="57" spans="1:8" ht="15.75" thickBot="1" x14ac:dyDescent="0.3">
      <c r="A57" s="202"/>
      <c r="B57" s="202"/>
      <c r="C57" s="202"/>
      <c r="D57" s="202"/>
      <c r="E57" s="202"/>
      <c r="F57" s="202"/>
      <c r="G57" s="202"/>
      <c r="H57" s="202"/>
    </row>
    <row r="58" spans="1:8" ht="15.75" x14ac:dyDescent="0.3">
      <c r="A58" s="80" t="s">
        <v>44</v>
      </c>
      <c r="B58" s="81"/>
      <c r="C58" s="82"/>
      <c r="D58" s="203" t="s">
        <v>8</v>
      </c>
      <c r="E58" s="203"/>
      <c r="F58" s="203"/>
      <c r="G58" s="203"/>
      <c r="H58" s="204"/>
    </row>
    <row r="59" spans="1:8" x14ac:dyDescent="0.25">
      <c r="A59" s="83" t="s">
        <v>45</v>
      </c>
      <c r="B59" s="67"/>
      <c r="C59" s="84">
        <v>167</v>
      </c>
      <c r="D59" s="191" t="s">
        <v>112</v>
      </c>
      <c r="E59" s="191"/>
      <c r="F59" s="191"/>
      <c r="G59" s="191"/>
      <c r="H59" s="192"/>
    </row>
    <row r="60" spans="1:8" x14ac:dyDescent="0.25">
      <c r="A60" s="85" t="s">
        <v>46</v>
      </c>
      <c r="B60" s="67"/>
      <c r="C60" s="86"/>
      <c r="D60" s="206"/>
      <c r="E60" s="206"/>
      <c r="F60" s="206"/>
      <c r="G60" s="206"/>
      <c r="H60" s="207"/>
    </row>
    <row r="61" spans="1:8" x14ac:dyDescent="0.25">
      <c r="A61" s="83" t="s">
        <v>47</v>
      </c>
      <c r="B61" s="67"/>
      <c r="C61" s="87"/>
      <c r="D61" s="191"/>
      <c r="E61" s="191"/>
      <c r="F61" s="191"/>
      <c r="G61" s="191"/>
      <c r="H61" s="192"/>
    </row>
    <row r="62" spans="1:8" x14ac:dyDescent="0.25">
      <c r="A62" s="83" t="s">
        <v>48</v>
      </c>
      <c r="B62" s="67"/>
      <c r="C62" s="87">
        <v>0</v>
      </c>
      <c r="D62" s="141"/>
      <c r="E62" s="141"/>
      <c r="F62" s="141"/>
      <c r="G62" s="141"/>
      <c r="H62" s="142"/>
    </row>
    <row r="63" spans="1:8" ht="15.75" x14ac:dyDescent="0.3">
      <c r="A63" s="59" t="s">
        <v>49</v>
      </c>
      <c r="B63" s="58"/>
      <c r="C63" s="60"/>
      <c r="D63" s="208"/>
      <c r="E63" s="209"/>
      <c r="F63" s="209"/>
      <c r="G63" s="209"/>
      <c r="H63" s="210"/>
    </row>
    <row r="64" spans="1:8" ht="15.75" thickBot="1" x14ac:dyDescent="0.3">
      <c r="A64" s="88" t="s">
        <v>39</v>
      </c>
      <c r="B64" s="67"/>
      <c r="C64" s="89"/>
      <c r="D64" s="211"/>
      <c r="E64" s="212"/>
      <c r="F64" s="212"/>
      <c r="G64" s="212"/>
      <c r="H64" s="213"/>
    </row>
    <row r="65" spans="1:8" ht="15.75" thickBot="1" x14ac:dyDescent="0.3">
      <c r="A65" s="90" t="s">
        <v>50</v>
      </c>
      <c r="B65" s="77"/>
      <c r="C65" s="91">
        <f>C59+C60+C61+C62+C63+C64</f>
        <v>167</v>
      </c>
      <c r="D65" s="214"/>
      <c r="E65" s="215"/>
      <c r="F65" s="215"/>
      <c r="G65" s="215"/>
      <c r="H65" s="216"/>
    </row>
    <row r="66" spans="1:8" ht="15.75" thickBot="1" x14ac:dyDescent="0.3">
      <c r="A66" s="217"/>
      <c r="B66" s="217"/>
      <c r="C66" s="217"/>
      <c r="D66" s="217"/>
      <c r="E66" s="217"/>
      <c r="F66" s="217"/>
      <c r="G66" s="217"/>
      <c r="H66" s="217"/>
    </row>
    <row r="67" spans="1:8" ht="15.75" thickBot="1" x14ac:dyDescent="0.3">
      <c r="A67" s="92" t="s">
        <v>51</v>
      </c>
      <c r="B67" s="93"/>
      <c r="C67" s="94" t="e">
        <f>C65+C56</f>
        <v>#DIV/0!</v>
      </c>
      <c r="D67" s="218"/>
      <c r="E67" s="202"/>
      <c r="F67" s="202"/>
      <c r="G67" s="202"/>
      <c r="H67" s="202"/>
    </row>
    <row r="68" spans="1:8" x14ac:dyDescent="0.25">
      <c r="A68" s="202"/>
      <c r="B68" s="202"/>
      <c r="C68" s="202"/>
      <c r="D68" s="202"/>
      <c r="E68" s="202"/>
      <c r="F68" s="202"/>
      <c r="G68" s="202"/>
      <c r="H68" s="202"/>
    </row>
    <row r="69" spans="1:8" ht="15.75" x14ac:dyDescent="0.3">
      <c r="A69" s="205" t="s">
        <v>52</v>
      </c>
      <c r="B69" s="205"/>
      <c r="C69" s="205"/>
      <c r="D69" s="205"/>
      <c r="E69" s="205"/>
      <c r="F69" s="205"/>
      <c r="G69" s="205"/>
      <c r="H69" s="205"/>
    </row>
    <row r="70" spans="1:8" ht="15.75" x14ac:dyDescent="0.3">
      <c r="A70" s="205" t="s">
        <v>53</v>
      </c>
      <c r="B70" s="205"/>
      <c r="C70" s="205"/>
      <c r="D70" s="205"/>
      <c r="E70" s="205"/>
      <c r="F70" s="205"/>
      <c r="G70" s="205"/>
      <c r="H70" s="205"/>
    </row>
    <row r="71" spans="1:8" ht="15.75" x14ac:dyDescent="0.3">
      <c r="A71" s="205" t="s">
        <v>54</v>
      </c>
      <c r="B71" s="205"/>
      <c r="C71" s="205"/>
      <c r="D71" s="205"/>
      <c r="E71" s="205"/>
      <c r="F71" s="205"/>
      <c r="G71" s="205"/>
      <c r="H71" s="205"/>
    </row>
    <row r="72" spans="1:8" ht="15.75" x14ac:dyDescent="0.3">
      <c r="A72" s="95" t="s">
        <v>62</v>
      </c>
      <c r="B72" s="95"/>
      <c r="C72" s="95"/>
      <c r="D72" s="95"/>
      <c r="E72" s="95"/>
      <c r="F72" s="95"/>
      <c r="G72" s="95"/>
      <c r="H72" s="95"/>
    </row>
    <row r="73" spans="1:8" ht="15.75" x14ac:dyDescent="0.3">
      <c r="A73" s="95" t="s">
        <v>60</v>
      </c>
      <c r="B73" s="95"/>
      <c r="C73" s="95"/>
      <c r="D73" s="95"/>
      <c r="E73" s="95"/>
      <c r="F73" s="95"/>
      <c r="G73" s="95"/>
      <c r="H73" s="95"/>
    </row>
    <row r="74" spans="1:8" ht="15.75" x14ac:dyDescent="0.3">
      <c r="A74" s="95"/>
      <c r="B74" s="95"/>
      <c r="C74" s="95"/>
      <c r="D74" s="95"/>
      <c r="E74" s="95"/>
      <c r="F74" s="95"/>
      <c r="G74" s="95"/>
      <c r="H74" s="95"/>
    </row>
    <row r="75" spans="1:8" x14ac:dyDescent="0.25">
      <c r="A75" s="96" t="s">
        <v>55</v>
      </c>
      <c r="B75" s="96"/>
      <c r="C75" s="96"/>
      <c r="D75" s="96"/>
      <c r="E75" s="96"/>
      <c r="F75" s="96"/>
      <c r="G75" s="96"/>
      <c r="H75" s="96"/>
    </row>
    <row r="76" spans="1:8" x14ac:dyDescent="0.25">
      <c r="A76" s="96"/>
      <c r="B76" s="96"/>
      <c r="C76" s="96"/>
      <c r="D76" s="96"/>
      <c r="E76" s="96"/>
      <c r="F76" s="96"/>
      <c r="G76" s="96"/>
      <c r="H76" s="96"/>
    </row>
    <row r="77" spans="1:8" x14ac:dyDescent="0.25">
      <c r="A77" s="96"/>
      <c r="B77" s="117"/>
      <c r="C77" s="96"/>
      <c r="D77" s="96"/>
      <c r="E77" s="96"/>
      <c r="F77" s="96"/>
      <c r="G77" s="96"/>
      <c r="H77" s="96"/>
    </row>
    <row r="78" spans="1:8" x14ac:dyDescent="0.25">
      <c r="A78" s="97"/>
    </row>
    <row r="79" spans="1:8" x14ac:dyDescent="0.25">
      <c r="A79" s="98" t="s">
        <v>59</v>
      </c>
      <c r="B79" s="99" t="s">
        <v>56</v>
      </c>
      <c r="C79" s="97"/>
    </row>
    <row r="81" spans="1:6" x14ac:dyDescent="0.25">
      <c r="A81" s="97"/>
    </row>
    <row r="82" spans="1:6" x14ac:dyDescent="0.25">
      <c r="A82" s="98" t="s">
        <v>58</v>
      </c>
      <c r="B82" s="99" t="s">
        <v>56</v>
      </c>
      <c r="F82" t="s">
        <v>108</v>
      </c>
    </row>
    <row r="85" spans="1:6" x14ac:dyDescent="0.25">
      <c r="A85" s="100" t="s">
        <v>61</v>
      </c>
    </row>
  </sheetData>
  <mergeCells count="73">
    <mergeCell ref="A71:H71"/>
    <mergeCell ref="D60:H60"/>
    <mergeCell ref="D61:H61"/>
    <mergeCell ref="D62:H62"/>
    <mergeCell ref="D63:H63"/>
    <mergeCell ref="D64:H64"/>
    <mergeCell ref="D65:H65"/>
    <mergeCell ref="A66:H66"/>
    <mergeCell ref="D67:H67"/>
    <mergeCell ref="A68:H68"/>
    <mergeCell ref="A69:H69"/>
    <mergeCell ref="A70:H70"/>
    <mergeCell ref="D59:H59"/>
    <mergeCell ref="D48:H48"/>
    <mergeCell ref="D49:H49"/>
    <mergeCell ref="D50:H50"/>
    <mergeCell ref="D51:H51"/>
    <mergeCell ref="D52:H52"/>
    <mergeCell ref="D53:H53"/>
    <mergeCell ref="D54:H54"/>
    <mergeCell ref="D55:H55"/>
    <mergeCell ref="E56:H56"/>
    <mergeCell ref="A57:H57"/>
    <mergeCell ref="D58:H58"/>
    <mergeCell ref="D47:H47"/>
    <mergeCell ref="D37:H37"/>
    <mergeCell ref="D38:H38"/>
    <mergeCell ref="D39:H39"/>
    <mergeCell ref="A40:B40"/>
    <mergeCell ref="D40:H40"/>
    <mergeCell ref="A41:B41"/>
    <mergeCell ref="D41:H41"/>
    <mergeCell ref="D42:H42"/>
    <mergeCell ref="D43:H43"/>
    <mergeCell ref="D44:H44"/>
    <mergeCell ref="D45:H45"/>
    <mergeCell ref="D46:H46"/>
    <mergeCell ref="D36:H36"/>
    <mergeCell ref="D25:H25"/>
    <mergeCell ref="D26:H26"/>
    <mergeCell ref="D27:H27"/>
    <mergeCell ref="D28:H28"/>
    <mergeCell ref="D29:H29"/>
    <mergeCell ref="A30:H30"/>
    <mergeCell ref="A31:H31"/>
    <mergeCell ref="D32:H32"/>
    <mergeCell ref="D33:H33"/>
    <mergeCell ref="D34:H34"/>
    <mergeCell ref="D35:H35"/>
    <mergeCell ref="D24:H24"/>
    <mergeCell ref="D13:H13"/>
    <mergeCell ref="D14:H14"/>
    <mergeCell ref="D15:H15"/>
    <mergeCell ref="D16:H16"/>
    <mergeCell ref="D17:H17"/>
    <mergeCell ref="D18:H18"/>
    <mergeCell ref="D19:H19"/>
    <mergeCell ref="A20:H20"/>
    <mergeCell ref="D21:H21"/>
    <mergeCell ref="D22:H22"/>
    <mergeCell ref="D23:H23"/>
    <mergeCell ref="D12:H12"/>
    <mergeCell ref="A1:H1"/>
    <mergeCell ref="A2:H2"/>
    <mergeCell ref="B4:D4"/>
    <mergeCell ref="E4:E6"/>
    <mergeCell ref="B5:D5"/>
    <mergeCell ref="B6:D6"/>
    <mergeCell ref="A7:H7"/>
    <mergeCell ref="A8:H8"/>
    <mergeCell ref="D9:H9"/>
    <mergeCell ref="D10:H10"/>
    <mergeCell ref="D1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3"/>
  <sheetViews>
    <sheetView topLeftCell="A7" workbookViewId="0">
      <selection activeCell="F11" sqref="F10:F11"/>
    </sheetView>
  </sheetViews>
  <sheetFormatPr defaultColWidth="8.85546875" defaultRowHeight="15" x14ac:dyDescent="0.25"/>
  <cols>
    <col min="1" max="1" width="2.140625" customWidth="1"/>
    <col min="3" max="3" width="13.42578125" customWidth="1"/>
    <col min="4" max="4" width="9.28515625" customWidth="1"/>
    <col min="5" max="5" width="9.85546875" customWidth="1"/>
    <col min="6" max="6" width="15.85546875" customWidth="1"/>
    <col min="7" max="7" width="12.28515625" customWidth="1"/>
    <col min="8" max="8" width="11.42578125" customWidth="1"/>
    <col min="17" max="17" width="10" customWidth="1"/>
  </cols>
  <sheetData>
    <row r="2" spans="2:17" ht="20.25" thickBot="1" x14ac:dyDescent="0.35">
      <c r="B2" s="254" t="s">
        <v>83</v>
      </c>
      <c r="C2" s="254"/>
      <c r="D2" s="254"/>
      <c r="E2" s="254"/>
      <c r="F2" s="254"/>
      <c r="G2" s="254"/>
      <c r="H2" s="254"/>
    </row>
    <row r="3" spans="2:17" ht="15.75" thickTop="1" x14ac:dyDescent="0.25">
      <c r="B3" s="255" t="s">
        <v>84</v>
      </c>
      <c r="C3" s="255"/>
      <c r="D3" s="255"/>
      <c r="E3" s="255"/>
      <c r="F3" s="255"/>
      <c r="G3" s="255"/>
      <c r="H3" s="255"/>
    </row>
    <row r="4" spans="2:17" ht="15.75" thickBot="1" x14ac:dyDescent="0.3"/>
    <row r="5" spans="2:17" ht="15.75" thickBot="1" x14ac:dyDescent="0.3">
      <c r="B5" s="109" t="s">
        <v>69</v>
      </c>
      <c r="C5" s="104">
        <v>110</v>
      </c>
      <c r="K5" s="256" t="s">
        <v>64</v>
      </c>
      <c r="L5" s="257"/>
      <c r="M5" s="257"/>
      <c r="N5" s="257"/>
      <c r="O5" s="257"/>
      <c r="P5" s="257"/>
      <c r="Q5" s="258"/>
    </row>
    <row r="6" spans="2:17" x14ac:dyDescent="0.25">
      <c r="K6" s="259" t="s">
        <v>65</v>
      </c>
      <c r="L6" s="260"/>
      <c r="M6" s="260"/>
      <c r="N6" s="260"/>
      <c r="O6" s="260"/>
      <c r="P6" s="260"/>
      <c r="Q6" s="261"/>
    </row>
    <row r="7" spans="2:17" ht="15.75" thickBot="1" x14ac:dyDescent="0.3">
      <c r="B7" s="240" t="s">
        <v>81</v>
      </c>
      <c r="C7" s="240"/>
      <c r="D7" s="240"/>
      <c r="E7" s="240"/>
      <c r="F7" s="240"/>
      <c r="G7" s="240"/>
      <c r="K7" s="262" t="s">
        <v>66</v>
      </c>
      <c r="L7" s="263"/>
      <c r="M7" s="263"/>
      <c r="N7" s="263"/>
      <c r="O7" s="263"/>
      <c r="P7" s="263"/>
      <c r="Q7" s="264"/>
    </row>
    <row r="8" spans="2:17" x14ac:dyDescent="0.25">
      <c r="B8" s="108" t="s">
        <v>90</v>
      </c>
      <c r="C8" s="108" t="s">
        <v>85</v>
      </c>
      <c r="D8" s="108" t="s">
        <v>87</v>
      </c>
      <c r="E8" s="108" t="s">
        <v>88</v>
      </c>
      <c r="F8" s="108" t="s">
        <v>89</v>
      </c>
      <c r="G8" s="108" t="s">
        <v>86</v>
      </c>
      <c r="H8" s="101"/>
      <c r="K8" s="262" t="s">
        <v>67</v>
      </c>
      <c r="L8" s="263"/>
      <c r="M8" s="263"/>
      <c r="N8" s="263"/>
      <c r="O8" s="263"/>
      <c r="P8" s="263"/>
      <c r="Q8" s="264"/>
    </row>
    <row r="9" spans="2:17" ht="15.75" thickBot="1" x14ac:dyDescent="0.3">
      <c r="B9" s="109" t="s">
        <v>73</v>
      </c>
      <c r="C9" s="105">
        <v>17</v>
      </c>
      <c r="D9" s="102">
        <v>9</v>
      </c>
      <c r="E9" s="102">
        <v>9</v>
      </c>
      <c r="F9">
        <f>D9-E9</f>
        <v>0</v>
      </c>
      <c r="G9" s="106">
        <f>F9*C9</f>
        <v>0</v>
      </c>
      <c r="K9" s="265" t="s">
        <v>68</v>
      </c>
      <c r="L9" s="266"/>
      <c r="M9" s="266"/>
      <c r="N9" s="266"/>
      <c r="O9" s="266"/>
      <c r="P9" s="266"/>
      <c r="Q9" s="267"/>
    </row>
    <row r="10" spans="2:17" x14ac:dyDescent="0.25">
      <c r="B10" s="109" t="s">
        <v>74</v>
      </c>
      <c r="C10" s="105">
        <v>27</v>
      </c>
      <c r="D10" s="102">
        <v>9</v>
      </c>
      <c r="E10" s="102">
        <v>2</v>
      </c>
      <c r="F10">
        <f>D10-E10</f>
        <v>7</v>
      </c>
      <c r="G10" s="106">
        <f t="shared" ref="G10:G11" si="0">F10*C10</f>
        <v>189</v>
      </c>
    </row>
    <row r="11" spans="2:17" ht="15.75" thickBot="1" x14ac:dyDescent="0.3">
      <c r="B11" s="109" t="s">
        <v>75</v>
      </c>
      <c r="C11" s="105">
        <v>44</v>
      </c>
      <c r="D11" s="102">
        <v>8</v>
      </c>
      <c r="E11" s="102">
        <v>1</v>
      </c>
      <c r="F11">
        <f t="shared" ref="F11" si="1">D11-E11</f>
        <v>7</v>
      </c>
      <c r="G11" s="106">
        <f t="shared" si="0"/>
        <v>308</v>
      </c>
    </row>
    <row r="12" spans="2:17" ht="15.75" thickBot="1" x14ac:dyDescent="0.3">
      <c r="G12" s="110">
        <f>SUM(G9:G11)</f>
        <v>497</v>
      </c>
      <c r="K12" s="268" t="s">
        <v>70</v>
      </c>
      <c r="L12" s="269"/>
      <c r="M12" s="269"/>
      <c r="N12" s="269"/>
      <c r="O12" s="269"/>
      <c r="P12" s="269"/>
      <c r="Q12" s="270"/>
    </row>
    <row r="13" spans="2:17" ht="15.75" thickTop="1" x14ac:dyDescent="0.25">
      <c r="G13" s="106"/>
      <c r="K13" s="271" t="s">
        <v>65</v>
      </c>
      <c r="L13" s="272"/>
      <c r="M13" s="272"/>
      <c r="N13" s="272"/>
      <c r="O13" s="272"/>
      <c r="P13" s="272"/>
      <c r="Q13" s="273"/>
    </row>
    <row r="14" spans="2:17" ht="15.75" thickBot="1" x14ac:dyDescent="0.3">
      <c r="B14" s="240" t="s">
        <v>77</v>
      </c>
      <c r="C14" s="240"/>
      <c r="D14" s="240"/>
      <c r="K14" s="251" t="s">
        <v>71</v>
      </c>
      <c r="L14" s="252"/>
      <c r="M14" s="252"/>
      <c r="N14" s="252"/>
      <c r="O14" s="252"/>
      <c r="P14" s="252"/>
      <c r="Q14" s="253"/>
    </row>
    <row r="15" spans="2:17" ht="15.75" thickBot="1" x14ac:dyDescent="0.3">
      <c r="B15" s="108" t="s">
        <v>104</v>
      </c>
      <c r="C15" s="108" t="s">
        <v>105</v>
      </c>
      <c r="D15" s="108" t="s">
        <v>86</v>
      </c>
      <c r="E15" s="108"/>
      <c r="F15" s="108"/>
      <c r="G15" s="108"/>
      <c r="H15" s="108"/>
      <c r="K15" s="228" t="s">
        <v>72</v>
      </c>
      <c r="L15" s="229"/>
      <c r="M15" s="229"/>
      <c r="N15" s="229"/>
      <c r="O15" s="229"/>
      <c r="P15" s="229"/>
      <c r="Q15" s="230"/>
    </row>
    <row r="16" spans="2:17" ht="15.75" thickBot="1" x14ac:dyDescent="0.3">
      <c r="B16" s="107"/>
      <c r="C16" s="102"/>
      <c r="D16" s="110">
        <f>B16*C16</f>
        <v>0</v>
      </c>
      <c r="E16" s="108"/>
      <c r="F16" s="108"/>
      <c r="G16" s="108"/>
      <c r="H16" s="108"/>
      <c r="K16" s="113"/>
      <c r="L16" s="113"/>
      <c r="M16" s="113"/>
      <c r="N16" s="113"/>
      <c r="O16" s="113"/>
      <c r="P16" s="113"/>
      <c r="Q16" s="113"/>
    </row>
    <row r="17" spans="2:17" ht="16.5" thickTop="1" thickBot="1" x14ac:dyDescent="0.3">
      <c r="G17" s="106"/>
      <c r="H17" s="106"/>
    </row>
    <row r="18" spans="2:17" ht="15.75" thickBot="1" x14ac:dyDescent="0.3">
      <c r="B18" s="240" t="s">
        <v>76</v>
      </c>
      <c r="C18" s="240"/>
      <c r="D18" s="240"/>
      <c r="E18" s="240"/>
      <c r="F18" s="240"/>
      <c r="G18" s="240"/>
      <c r="H18" s="240"/>
      <c r="K18" s="274" t="s">
        <v>78</v>
      </c>
      <c r="L18" s="275"/>
      <c r="M18" s="275"/>
      <c r="N18" s="275"/>
      <c r="O18" s="275"/>
      <c r="P18" s="275"/>
      <c r="Q18" s="276"/>
    </row>
    <row r="19" spans="2:17" x14ac:dyDescent="0.25">
      <c r="B19" s="108" t="s">
        <v>90</v>
      </c>
      <c r="C19" s="108" t="s">
        <v>85</v>
      </c>
      <c r="D19" s="108" t="s">
        <v>87</v>
      </c>
      <c r="E19" s="108" t="s">
        <v>88</v>
      </c>
      <c r="F19" s="108" t="s">
        <v>89</v>
      </c>
      <c r="G19" s="108" t="s">
        <v>96</v>
      </c>
      <c r="H19" s="108" t="s">
        <v>86</v>
      </c>
      <c r="K19" s="219" t="s">
        <v>65</v>
      </c>
      <c r="L19" s="220"/>
      <c r="M19" s="220"/>
      <c r="N19" s="220"/>
      <c r="O19" s="220"/>
      <c r="P19" s="220"/>
      <c r="Q19" s="221"/>
    </row>
    <row r="20" spans="2:17" x14ac:dyDescent="0.25">
      <c r="B20" s="109" t="s">
        <v>73</v>
      </c>
      <c r="C20" s="105"/>
      <c r="D20" s="102"/>
      <c r="E20" s="102"/>
      <c r="F20">
        <f>D20-E20</f>
        <v>0</v>
      </c>
      <c r="G20" s="106">
        <f>F20*C20</f>
        <v>0</v>
      </c>
      <c r="H20" s="106">
        <f>G20*0.75</f>
        <v>0</v>
      </c>
      <c r="K20" s="222" t="s">
        <v>79</v>
      </c>
      <c r="L20" s="223"/>
      <c r="M20" s="223"/>
      <c r="N20" s="223"/>
      <c r="O20" s="223"/>
      <c r="P20" s="223"/>
      <c r="Q20" s="224"/>
    </row>
    <row r="21" spans="2:17" ht="15.75" thickBot="1" x14ac:dyDescent="0.3">
      <c r="B21" s="109" t="s">
        <v>74</v>
      </c>
      <c r="C21" s="105"/>
      <c r="D21" s="102"/>
      <c r="E21" s="102"/>
      <c r="F21">
        <f t="shared" ref="F21:F22" si="2">D21-E21</f>
        <v>0</v>
      </c>
      <c r="G21" s="106">
        <f t="shared" ref="G21:G22" si="3">F21*C21</f>
        <v>0</v>
      </c>
      <c r="H21" s="106">
        <f t="shared" ref="H21:H22" si="4">G21*0.75</f>
        <v>0</v>
      </c>
      <c r="K21" s="225" t="s">
        <v>106</v>
      </c>
      <c r="L21" s="226"/>
      <c r="M21" s="226"/>
      <c r="N21" s="226"/>
      <c r="O21" s="226"/>
      <c r="P21" s="226"/>
      <c r="Q21" s="227"/>
    </row>
    <row r="22" spans="2:17" ht="15.75" thickBot="1" x14ac:dyDescent="0.3">
      <c r="B22" s="109" t="s">
        <v>75</v>
      </c>
      <c r="C22" s="105"/>
      <c r="D22" s="102"/>
      <c r="E22" s="102"/>
      <c r="F22">
        <f t="shared" si="2"/>
        <v>0</v>
      </c>
      <c r="G22" s="106">
        <f t="shared" si="3"/>
        <v>0</v>
      </c>
      <c r="H22" s="106">
        <f t="shared" si="4"/>
        <v>0</v>
      </c>
    </row>
    <row r="23" spans="2:17" ht="15.75" thickBot="1" x14ac:dyDescent="0.3">
      <c r="G23" s="106"/>
      <c r="H23" s="110">
        <f>SUM(H20:H22)</f>
        <v>0</v>
      </c>
      <c r="K23" s="234" t="s">
        <v>99</v>
      </c>
      <c r="L23" s="235"/>
      <c r="M23" s="235"/>
      <c r="N23" s="235"/>
      <c r="O23" s="235"/>
      <c r="P23" s="235"/>
      <c r="Q23" s="236"/>
    </row>
    <row r="24" spans="2:17" ht="16.5" thickTop="1" thickBot="1" x14ac:dyDescent="0.3">
      <c r="K24" s="237" t="s">
        <v>80</v>
      </c>
      <c r="L24" s="238"/>
      <c r="M24" s="238"/>
      <c r="N24" s="238"/>
      <c r="O24" s="238"/>
      <c r="P24" s="238"/>
      <c r="Q24" s="239"/>
    </row>
    <row r="25" spans="2:17" ht="15.75" thickBot="1" x14ac:dyDescent="0.3"/>
    <row r="26" spans="2:17" ht="15.75" thickBot="1" x14ac:dyDescent="0.3">
      <c r="B26" s="240" t="s">
        <v>94</v>
      </c>
      <c r="C26" s="240"/>
      <c r="D26" s="240"/>
      <c r="K26" s="242" t="s">
        <v>98</v>
      </c>
      <c r="L26" s="243"/>
      <c r="M26" s="243"/>
      <c r="N26" s="243"/>
      <c r="O26" s="243"/>
      <c r="P26" s="243"/>
      <c r="Q26" s="244"/>
    </row>
    <row r="27" spans="2:17" x14ac:dyDescent="0.25">
      <c r="B27" s="241" t="s">
        <v>91</v>
      </c>
      <c r="C27" s="241"/>
      <c r="D27" s="106">
        <f>G12</f>
        <v>497</v>
      </c>
      <c r="K27" s="246" t="s">
        <v>101</v>
      </c>
      <c r="L27" s="247"/>
      <c r="M27" s="247"/>
      <c r="N27" s="247"/>
      <c r="O27" s="247"/>
      <c r="P27" s="247"/>
      <c r="Q27" s="248"/>
    </row>
    <row r="28" spans="2:17" x14ac:dyDescent="0.25">
      <c r="B28" s="245" t="s">
        <v>92</v>
      </c>
      <c r="C28" s="245"/>
      <c r="D28" s="106">
        <f>D16</f>
        <v>0</v>
      </c>
      <c r="K28" s="246"/>
      <c r="L28" s="247"/>
      <c r="M28" s="247"/>
      <c r="N28" s="247"/>
      <c r="O28" s="247"/>
      <c r="P28" s="247"/>
      <c r="Q28" s="248"/>
    </row>
    <row r="29" spans="2:17" x14ac:dyDescent="0.25">
      <c r="B29" s="245" t="s">
        <v>93</v>
      </c>
      <c r="C29" s="245"/>
      <c r="D29" s="106">
        <f>H23</f>
        <v>0</v>
      </c>
      <c r="K29" s="246" t="s">
        <v>107</v>
      </c>
      <c r="L29" s="247"/>
      <c r="M29" s="247"/>
      <c r="N29" s="247"/>
      <c r="O29" s="247"/>
      <c r="P29" s="247"/>
      <c r="Q29" s="248"/>
    </row>
    <row r="30" spans="2:17" x14ac:dyDescent="0.25">
      <c r="B30" s="249" t="s">
        <v>95</v>
      </c>
      <c r="C30" s="249"/>
      <c r="D30" s="111">
        <f>SUM(D27:D29)</f>
        <v>497</v>
      </c>
      <c r="K30" s="246"/>
      <c r="L30" s="247"/>
      <c r="M30" s="247"/>
      <c r="N30" s="247"/>
      <c r="O30" s="247"/>
      <c r="P30" s="247"/>
      <c r="Q30" s="248"/>
    </row>
    <row r="31" spans="2:17" x14ac:dyDescent="0.25">
      <c r="B31" s="245" t="s">
        <v>97</v>
      </c>
      <c r="C31" s="245"/>
      <c r="D31" s="103">
        <v>0.5</v>
      </c>
      <c r="K31" s="246" t="s">
        <v>102</v>
      </c>
      <c r="L31" s="247"/>
      <c r="M31" s="247"/>
      <c r="N31" s="247"/>
      <c r="O31" s="247"/>
      <c r="P31" s="247"/>
      <c r="Q31" s="248"/>
    </row>
    <row r="32" spans="2:17" ht="19.5" thickBot="1" x14ac:dyDescent="0.35">
      <c r="B32" s="250" t="s">
        <v>82</v>
      </c>
      <c r="C32" s="250"/>
      <c r="D32" s="110">
        <f>D30*D31</f>
        <v>248.5</v>
      </c>
      <c r="G32" s="112" t="s">
        <v>103</v>
      </c>
      <c r="K32" s="246"/>
      <c r="L32" s="247"/>
      <c r="M32" s="247"/>
      <c r="N32" s="247"/>
      <c r="O32" s="247"/>
      <c r="P32" s="247"/>
      <c r="Q32" s="248"/>
    </row>
    <row r="33" spans="11:17" ht="16.5" thickTop="1" thickBot="1" x14ac:dyDescent="0.3">
      <c r="K33" s="231" t="s">
        <v>100</v>
      </c>
      <c r="L33" s="232"/>
      <c r="M33" s="232"/>
      <c r="N33" s="232"/>
      <c r="O33" s="232"/>
      <c r="P33" s="232"/>
      <c r="Q33" s="233"/>
    </row>
  </sheetData>
  <mergeCells count="32">
    <mergeCell ref="B18:H18"/>
    <mergeCell ref="B14:D14"/>
    <mergeCell ref="K14:Q14"/>
    <mergeCell ref="B2:H2"/>
    <mergeCell ref="B3:H3"/>
    <mergeCell ref="K5:Q5"/>
    <mergeCell ref="K6:Q6"/>
    <mergeCell ref="B7:G7"/>
    <mergeCell ref="K7:Q7"/>
    <mergeCell ref="K8:Q8"/>
    <mergeCell ref="K9:Q9"/>
    <mergeCell ref="K12:Q12"/>
    <mergeCell ref="K13:Q13"/>
    <mergeCell ref="K18:Q18"/>
    <mergeCell ref="B29:C29"/>
    <mergeCell ref="B30:C30"/>
    <mergeCell ref="K29:Q30"/>
    <mergeCell ref="B31:C31"/>
    <mergeCell ref="B32:C32"/>
    <mergeCell ref="K31:Q32"/>
    <mergeCell ref="B26:D26"/>
    <mergeCell ref="B27:C27"/>
    <mergeCell ref="K26:Q26"/>
    <mergeCell ref="B28:C28"/>
    <mergeCell ref="K27:Q28"/>
    <mergeCell ref="K19:Q19"/>
    <mergeCell ref="K20:Q20"/>
    <mergeCell ref="K21:Q21"/>
    <mergeCell ref="K15:Q15"/>
    <mergeCell ref="K33:Q33"/>
    <mergeCell ref="K23:Q23"/>
    <mergeCell ref="K24:Q24"/>
  </mergeCells>
  <hyperlinks>
    <hyperlink ref="K18" r:id="rId1" xr:uid="{00000000-0004-0000-0100-000000000000}"/>
    <hyperlink ref="K5" r:id="rId2" xr:uid="{00000000-0004-0000-0100-000001000000}"/>
    <hyperlink ref="K12" r:id="rId3" xr:uid="{00000000-0004-0000-0100-000002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Worksheet</vt:lpstr>
      <vt:lpstr>Per Diem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Melanie Smith</cp:lastModifiedBy>
  <dcterms:created xsi:type="dcterms:W3CDTF">2015-07-14T21:23:03Z</dcterms:created>
  <dcterms:modified xsi:type="dcterms:W3CDTF">2024-10-28T19:15:02Z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-1001502335</vt:i4>
  </property>
  <property fmtid="{D5CDD505-2E9C-101B-9397-08002B2CF9AE}" pid="3" name="_NewReviewCycle">
    <vt:lpwstr/>
  </property>
  <property fmtid="{D5CDD505-2E9C-101B-9397-08002B2CF9AE}" pid="4" name="_EmailSubject">
    <vt:lpwstr>[#15659755] WORLD Blog Dropdown Menu</vt:lpwstr>
  </property>
  <property fmtid="{D5CDD505-2E9C-101B-9397-08002B2CF9AE}" pid="5" name="_AuthorEmail">
    <vt:lpwstr>msmith61@stetson.edu</vt:lpwstr>
  </property>
  <property fmtid="{D5CDD505-2E9C-101B-9397-08002B2CF9AE}" pid="6" name="_AuthorEmailDisplayName">
    <vt:lpwstr>Melanie Smith</vt:lpwstr>
  </property>
  <property fmtid="{D5CDD505-2E9C-101B-9397-08002B2CF9AE}" pid="8" name="_PreviousAdHocReviewCycleID">
    <vt:i4>950275804</vt:i4>
  </property>
</Properties>
</file>